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1"/>
  <workbookPr defaultThemeVersion="124226"/>
  <mc:AlternateContent xmlns:mc="http://schemas.openxmlformats.org/markup-compatibility/2006">
    <mc:Choice Requires="x15">
      <x15ac:absPath xmlns:x15ac="http://schemas.microsoft.com/office/spreadsheetml/2010/11/ac" url="https://usdos-my.sharepoint.com/personal/carradapa_state_gov/Documents/PRE AWARD NOFO Resources &amp; TEMPLATES/"/>
    </mc:Choice>
  </mc:AlternateContent>
  <xr:revisionPtr revIDLastSave="0" documentId="8_{91F343C0-0AF8-4EBA-8B7D-114F79110B89}" xr6:coauthVersionLast="47" xr6:coauthVersionMax="47" xr10:uidLastSave="{00000000-0000-0000-0000-000000000000}"/>
  <bookViews>
    <workbookView xWindow="-120" yWindow="-120" windowWidth="29040" windowHeight="15840" tabRatio="792"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5" i="7"/>
  <c r="C25" i="7"/>
  <c r="C34"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<sst xmlns="http://schemas.openxmlformats.org/spreadsheetml/2006/main" count="616" uniqueCount="351">
  <si>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</si>
  <si>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</si>
  <si>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</si>
  <si>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</si>
  <si>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</si>
  <si>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</si>
  <si>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</si>
  <si>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</si>
  <si>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 1/2 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</si>
  <si>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</si>
  <si>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</si>
  <si>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</si>
  <si>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</si>
  <si>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</si>
  <si>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</si>
  <si>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</si>
  <si>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</si>
  <si>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</si>
  <si>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</si>
  <si>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</si>
  <si>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</si>
  <si>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</si>
  <si>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</si>
  <si>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</si>
  <si>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</si>
  <si>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</si>
  <si>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</si>
  <si>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</si>
  <si>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</si>
  <si>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</si>
  <si>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</si>
  <si>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</si>
  <si>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</si>
  <si>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</si>
  <si>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</si>
  <si>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</si>
  <si>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</si>
  <si>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</si>
  <si>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</si>
  <si>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</si>
  <si>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</si>
  <si>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</si>
  <si>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</si>
  <si>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</si>
  <si>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</si>
  <si>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</si>
  <si>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</si>
  <si>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</si>
  <si>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Recipients and subrecipients are prohibited from obligating or expending loan or grant funds to:
(1) Procure or obtain covered telecommunications equipment or services;
(2) Extend or renew a contract to procure or obtain covered telecommunications equipment or services; or
(3) Enter into a contract (or extend or renew a contract) to procure or obtain covered telecommunications equipment or services.
(b) As described in section 889 of Public Law 115-232, “covered telecommunications equipment or services” means any of the following:
(1) Telecommunications equipment produced by Huawei Technologies Company or ZTE Corporation (or any subsidiary or affiliate of such entities);
(2)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
(3) Telecommunications or video surveillance services provided by such entities or using such equipment;
(4)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</si>
  <si>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</si>
  <si>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</si>
  <si>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</si>
  <si>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</si>
  <si>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</si>
  <si>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200.216 Prohibition on certain telecommunications and video surveillance equipment or services.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</si>
  <si>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</si>
  <si>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</si>
  <si>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</si>
  <si>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</si>
  <si>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</si>
  <si>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</si>
  <si>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</si>
  <si>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</si>
  <si>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</si>
  <si>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</si>
  <si>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</si>
  <si>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</si>
  <si>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</si>
  <si>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</si>
  <si>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</si>
  <si>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</si>
  <si>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</si>
  <si>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</si>
  <si>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</si>
  <si>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</si>
  <si>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</si>
  <si>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</si>
  <si>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</si>
  <si>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</si>
  <si>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</si>
  <si>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</si>
  <si>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</si>
  <si>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</si>
  <si>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</si>
  <si>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</si>
  <si>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</si>
  <si>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</si>
  <si>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</si>
  <si>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</si>
  <si>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</si>
  <si>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</si>
  <si>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</si>
  <si>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</si>
  <si>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</si>
  <si>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</si>
  <si>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</si>
  <si>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</si>
  <si>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</si>
  <si>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</si>
  <si>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</si>
  <si>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</si>
  <si>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</si>
  <si>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</si>
  <si>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</si>
  <si>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</si>
  <si>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</si>
  <si>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</si>
  <si>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</si>
  <si>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</si>
  <si>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</si>
  <si>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</si>
  <si>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</si>
  <si>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</si>
  <si>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</si>
  <si>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</si>
  <si>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Participant support costs and consultancy costs (including travel) should be included as Other Direct Costs.   </t>
  </si>
  <si>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</si>
  <si>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</si>
  <si>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</si>
  <si>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</si>
  <si>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</si>
  <si>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</si>
  <si>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</si>
  <si>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</si>
  <si>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</si>
  <si>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</si>
  <si>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</si>
  <si>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</si>
  <si>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</si>
  <si>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</si>
  <si>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</si>
  <si>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</si>
  <si>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</si>
  <si>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</si>
  <si>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</si>
  <si>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</si>
  <si>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</si>
  <si>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</si>
  <si>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</si>
  <si>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</si>
  <si>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</si>
  <si>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</si>
  <si>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</si>
  <si>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</si>
  <si>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</si>
  <si>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</si>
  <si>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</si>
  <si>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</si>
  <si>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</si>
  <si>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</si>
  <si>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</si>
  <si>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</si>
  <si>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</si>
  <si>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</si>
  <si>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</si>
  <si>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</si>
  <si>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</si>
  <si>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</si>
  <si>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</si>
  <si>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</si>
  <si>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</si>
  <si>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</si>
  <si>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</si>
  <si>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</si>
  <si>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</si>
  <si>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</si>
  <si>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</si>
  <si>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</si>
  <si>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</si>
  <si>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</si>
  <si>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</si>
  <si>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</si>
  <si>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</si>
  <si>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</si>
  <si>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</si>
  <si>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</si>
  <si>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</si>
  <si>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</si>
  <si>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</si>
  <si>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</si>
  <si>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</si>
  <si>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</si>
  <si>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</si>
  <si>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</si>
  <si>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</si>
  <si>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</si>
  <si>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</si>
  <si>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</si>
  <si>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</si>
  <si>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</si>
  <si>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</si>
  <si>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</si>
  <si>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</si>
  <si>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</si>
  <si>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</si>
  <si>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</si>
  <si>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</si>
  <si>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</si>
  <si>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</si>
  <si>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</si>
  <si>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</si>
  <si>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</si>
  <si>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</si>
  <si>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</si>
  <si>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</si>
  <si>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</si>
  <si>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</si>
  <si>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</si>
  <si>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</si>
  <si>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</si>
  <si>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</si>
  <si>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</si>
  <si>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</si>
  <si>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</si>
  <si>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</si>
  <si>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</si>
  <si>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</si>
  <si>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</si>
  <si>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</si>
  <si>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</si>
  <si>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</si>
  <si>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</si>
  <si>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</si>
  <si>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</si>
  <si>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Activity 1.1…..</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</si>
  <si>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</si>
  <si>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</si>
  <si>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</si>
  <si>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</si>
  <si>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</si>
  <si>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</si>
  <si>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</si>
  <si>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</si>
  <si>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Activity 2.1…..</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</si>
  <si>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</si>
  <si>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</si>
  <si>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</si>
  <si>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</si>
  <si>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</si>
  <si>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</si>
  <si>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</si>
  <si>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</si>
  <si>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</si>
  <si>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</si>
  <si>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</si>
  <si>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</si>
  <si>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</si>
  <si>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</si>
  <si>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</si>
  <si>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 xml:space="preserve">Activity 2.1 </t>
  </si>
  <si>
    <t>Activity 2.1</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</si>
  <si>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</si>
  <si>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</si>
  <si>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</si>
  <si>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</si>
  <si>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</si>
  <si>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</si>
  <si>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</si>
  <si>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</si>
  <si>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</si>
  <si>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</si>
  <si>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</si>
  <si>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</si>
  <si>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</si>
  <si>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</si>
  <si>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</si>
  <si>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</si>
  <si>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</si>
  <si>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</si>
  <si>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</si>
  <si>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</si>
  <si>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</si>
  <si>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</si>
  <si>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Activity 3.1…..</t>
  </si>
  <si>
    <t>F.1.1</t>
  </si>
  <si>
    <t>Subrecipient Name</t>
  </si>
  <si>
    <t>F.2</t>
  </si>
  <si>
    <t>Contracts</t>
  </si>
  <si>
    <t>Activity 4.1…..</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</si>
  <si>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</si>
  <si>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</si>
  <si>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</si>
  <si>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</si>
  <si>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</si>
  <si>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</si>
  <si>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</si>
  <si>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</si>
  <si>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</si>
  <si>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</si>
  <si>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</si>
  <si>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</si>
  <si>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</si>
  <si>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</si>
  <si>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</si>
  <si>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</si>
  <si>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</si>
  <si>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</si>
  <si>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</si>
  <si>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</si>
  <si>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</si>
  <si>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</si>
  <si>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</si>
  <si>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</si>
  <si>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</si>
  <si>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</si>
  <si>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</si>
  <si>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</si>
  <si>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</si>
  <si>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</si>
  <si>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r>
      <t xml:space="preserve"> Per Diem</t>
    </r>
    <r>
      <rPr>
        <b/>
        <sz val="12"/>
        <color theme="1"/>
        <rFont val="Calibri"/>
        <family val="2"/>
      </rPr>
      <t xml:space="preserve"> </t>
    </r>
    <r>
      <rPr>
        <sz val="12"/>
        <color theme="1"/>
        <rFont val="Calibri"/>
        <family val="2"/>
      </rPr>
      <t>(City, Country)</t>
    </r>
  </si>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</sst>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2">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22">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1" fillId="0" borderId="0" xfId="0" applyFont="1"/>
    <xf numFmtId="165" fontId="21" fillId="0" borderId="0" xfId="0" applyNumberFormat="1" applyFont="1"/>
    <xf numFmtId="0" fontId="22" fillId="0" borderId="0" xfId="0" applyFont="1"/>
    <xf numFmtId="0" fontId="22" fillId="0" borderId="0" xfId="0" applyFont="1" applyAlignment="1">
      <alignment horizontal="right"/>
    </xf>
    <xf numFmtId="165" fontId="22" fillId="0" borderId="34" xfId="0" applyNumberFormat="1" applyFont="1" applyBorder="1" applyAlignment="1">
      <alignment horizontal="right"/>
    </xf>
    <xf numFmtId="165" fontId="22" fillId="0" borderId="35" xfId="0" applyNumberFormat="1" applyFont="1" applyBorder="1" applyAlignment="1">
      <alignment horizontal="right"/>
    </xf>
    <xf numFmtId="0" fontId="24" fillId="3" borderId="0" xfId="0" applyFont="1" applyFill="1" applyAlignment="1">
      <alignment vertical="top"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4" fillId="3" borderId="0" xfId="0" applyFont="1" applyFill="1" applyAlignment="1">
      <alignment horizontal="right" vertical="top" wrapText="1"/>
    </xf>
    <xf numFmtId="0" fontId="24" fillId="0" borderId="0" xfId="0" applyFont="1" applyAlignment="1">
      <alignment horizontal="right" vertical="top"/>
    </xf>
    <xf numFmtId="0" fontId="16" fillId="0" borderId="0" xfId="0" applyFont="1"/>
    <xf numFmtId="0" fontId="24" fillId="0" borderId="0" xfId="0" applyFont="1"/>
    <xf numFmtId="49" fontId="21" fillId="0" borderId="0" xfId="0" applyNumberFormat="1" applyFont="1"/>
    <xf numFmtId="44" fontId="21" fillId="0" borderId="0" xfId="3" applyFont="1" applyBorder="1"/>
    <xf numFmtId="44" fontId="21" fillId="0" borderId="0" xfId="3" applyFont="1" applyBorder="1" applyAlignment="1">
      <alignment vertical="center"/>
    </xf>
    <xf numFmtId="0" fontId="24" fillId="0" borderId="0" xfId="0" applyFont="1" applyAlignment="1">
      <alignment vertical="center"/>
    </xf>
    <xf numFmtId="0" fontId="30" fillId="4" borderId="19" xfId="0" applyFont="1" applyFill="1" applyBorder="1" applyAlignment="1">
      <alignment horizontal="center" vertical="center" wrapText="1"/>
    </xf>
    <xf numFmtId="0" fontId="30" fillId="4" borderId="4" xfId="0" applyFont="1" applyFill="1" applyBorder="1" applyAlignment="1">
      <alignment horizontal="center" vertical="center" wrapText="1"/>
    </xf>
    <xf numFmtId="49" fontId="30" fillId="4" borderId="2" xfId="0" applyNumberFormat="1" applyFont="1" applyFill="1" applyBorder="1" applyAlignment="1">
      <alignment vertical="center"/>
    </xf>
    <xf numFmtId="0" fontId="30" fillId="4" borderId="7" xfId="0" applyFont="1" applyFill="1" applyBorder="1" applyAlignment="1">
      <alignment vertical="center" wrapText="1"/>
    </xf>
    <xf numFmtId="44" fontId="30" fillId="4" borderId="1" xfId="3" applyFont="1" applyFill="1" applyBorder="1" applyAlignment="1">
      <alignment vertical="center" wrapText="1"/>
    </xf>
    <xf numFmtId="49" fontId="21" fillId="2" borderId="8" xfId="0" applyNumberFormat="1" applyFont="1" applyFill="1" applyBorder="1"/>
    <xf numFmtId="49" fontId="21" fillId="2" borderId="9" xfId="0" applyNumberFormat="1" applyFont="1" applyFill="1" applyBorder="1"/>
    <xf numFmtId="0" fontId="19" fillId="2" borderId="9" xfId="0" applyFont="1" applyFill="1" applyBorder="1" applyAlignment="1">
      <alignment horizontal="left" wrapText="1"/>
    </xf>
    <xf numFmtId="0" fontId="24" fillId="2" borderId="0" xfId="0" applyFont="1" applyFill="1"/>
    <xf numFmtId="0" fontId="21" fillId="3" borderId="7" xfId="0" applyFont="1" applyFill="1" applyBorder="1" applyAlignment="1">
      <alignment vertical="center" wrapText="1"/>
    </xf>
    <xf numFmtId="0" fontId="21" fillId="3" borderId="25" xfId="0" applyFont="1" applyFill="1" applyBorder="1" applyAlignment="1">
      <alignment vertical="center" wrapText="1"/>
    </xf>
    <xf numFmtId="0" fontId="21" fillId="3" borderId="3" xfId="0" applyFont="1" applyFill="1" applyBorder="1" applyAlignment="1">
      <alignment vertical="center" wrapText="1"/>
    </xf>
    <xf numFmtId="44" fontId="21" fillId="3" borderId="7" xfId="3" applyFont="1" applyFill="1" applyBorder="1" applyAlignment="1">
      <alignment vertical="center" wrapText="1"/>
    </xf>
    <xf numFmtId="0" fontId="21" fillId="0" borderId="1" xfId="0" applyFont="1" applyBorder="1" applyAlignment="1">
      <alignment horizontal="center" vertical="center" wrapText="1"/>
    </xf>
    <xf numFmtId="44" fontId="21" fillId="0" borderId="30" xfId="3" applyFont="1" applyBorder="1" applyAlignment="1">
      <alignment horizontal="center" vertical="center" wrapText="1"/>
    </xf>
    <xf numFmtId="44" fontId="21" fillId="0" borderId="3" xfId="3" applyFont="1" applyBorder="1" applyAlignment="1">
      <alignment vertical="center" wrapText="1"/>
    </xf>
    <xf numFmtId="44" fontId="21" fillId="0" borderId="1" xfId="3" applyFont="1" applyBorder="1" applyAlignment="1">
      <alignment vertical="center" wrapText="1"/>
    </xf>
    <xf numFmtId="0" fontId="21" fillId="3" borderId="13" xfId="0" applyFont="1" applyFill="1" applyBorder="1" applyAlignment="1">
      <alignment vertical="center" wrapText="1"/>
    </xf>
    <xf numFmtId="0" fontId="21" fillId="3" borderId="26" xfId="0" applyFont="1" applyFill="1" applyBorder="1" applyAlignment="1">
      <alignment vertical="center" wrapText="1"/>
    </xf>
    <xf numFmtId="0" fontId="21" fillId="3" borderId="11" xfId="0" applyFont="1" applyFill="1" applyBorder="1" applyAlignment="1">
      <alignment vertical="center" wrapText="1"/>
    </xf>
    <xf numFmtId="49" fontId="21" fillId="2" borderId="12" xfId="0" applyNumberFormat="1" applyFont="1" applyFill="1" applyBorder="1"/>
    <xf numFmtId="49" fontId="21" fillId="2" borderId="13" xfId="0" applyNumberFormat="1" applyFont="1" applyFill="1" applyBorder="1"/>
    <xf numFmtId="0" fontId="19" fillId="2" borderId="13" xfId="0" applyFont="1" applyFill="1" applyBorder="1" applyAlignment="1">
      <alignment horizontal="left" wrapText="1"/>
    </xf>
    <xf numFmtId="44" fontId="25" fillId="3" borderId="13" xfId="3" applyFont="1" applyFill="1" applyBorder="1" applyAlignment="1">
      <alignment horizontal="right" vertical="top" wrapText="1"/>
    </xf>
    <xf numFmtId="44" fontId="21" fillId="3" borderId="13" xfId="3" applyFont="1" applyFill="1" applyBorder="1" applyAlignment="1">
      <alignment vertical="center" wrapText="1"/>
    </xf>
    <xf numFmtId="44" fontId="21" fillId="0" borderId="11" xfId="3" applyFont="1" applyBorder="1" applyAlignment="1">
      <alignment vertical="center" wrapText="1"/>
    </xf>
    <xf numFmtId="0" fontId="21" fillId="6" borderId="21" xfId="0" applyFont="1" applyFill="1" applyBorder="1" applyAlignment="1">
      <alignment horizontal="left" wrapText="1"/>
    </xf>
    <xf numFmtId="44" fontId="21"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4" fillId="6" borderId="0" xfId="0" applyFont="1" applyFill="1"/>
    <xf numFmtId="49" fontId="30" fillId="4" borderId="7" xfId="0" applyNumberFormat="1" applyFont="1" applyFill="1" applyBorder="1" applyAlignment="1">
      <alignment vertical="center"/>
    </xf>
    <xf numFmtId="44" fontId="30" fillId="4" borderId="7" xfId="3" applyFont="1" applyFill="1" applyBorder="1" applyAlignment="1">
      <alignment vertical="center" wrapText="1"/>
    </xf>
    <xf numFmtId="0" fontId="32" fillId="0" borderId="0" xfId="0" applyFont="1"/>
    <xf numFmtId="0" fontId="32" fillId="4" borderId="0" xfId="0" applyFont="1" applyFill="1"/>
    <xf numFmtId="0" fontId="21" fillId="3" borderId="29" xfId="0" applyFont="1" applyFill="1" applyBorder="1" applyAlignment="1">
      <alignment vertical="center" wrapText="1"/>
    </xf>
    <xf numFmtId="44" fontId="21" fillId="3" borderId="0" xfId="3" applyFont="1" applyFill="1" applyBorder="1" applyAlignment="1">
      <alignment vertical="center" wrapText="1"/>
    </xf>
    <xf numFmtId="0" fontId="21" fillId="0" borderId="19" xfId="0" applyFont="1" applyBorder="1" applyAlignment="1">
      <alignment wrapText="1"/>
    </xf>
    <xf numFmtId="49" fontId="21" fillId="2" borderId="2" xfId="0" applyNumberFormat="1" applyFont="1" applyFill="1" applyBorder="1"/>
    <xf numFmtId="49" fontId="21" fillId="2" borderId="7" xfId="0" applyNumberFormat="1" applyFont="1" applyFill="1" applyBorder="1"/>
    <xf numFmtId="0" fontId="19" fillId="2" borderId="7" xfId="0" applyFont="1" applyFill="1" applyBorder="1" applyAlignment="1">
      <alignment horizontal="left" wrapText="1"/>
    </xf>
    <xf numFmtId="44" fontId="19" fillId="2" borderId="7" xfId="3" applyFont="1" applyFill="1" applyBorder="1" applyAlignment="1">
      <alignment horizontal="left" wrapText="1"/>
    </xf>
    <xf numFmtId="0" fontId="21" fillId="2" borderId="7" xfId="0" applyFont="1" applyFill="1" applyBorder="1" applyAlignment="1">
      <alignment horizontal="right" wrapText="1"/>
    </xf>
    <xf numFmtId="4" fontId="21" fillId="2" borderId="7" xfId="0" applyNumberFormat="1" applyFont="1" applyFill="1" applyBorder="1" applyAlignment="1">
      <alignment wrapText="1"/>
    </xf>
    <xf numFmtId="0" fontId="21" fillId="2" borderId="7" xfId="0" applyFont="1" applyFill="1" applyBorder="1" applyAlignment="1">
      <alignment wrapText="1"/>
    </xf>
    <xf numFmtId="44" fontId="21" fillId="2" borderId="22" xfId="3" applyFont="1" applyFill="1" applyBorder="1" applyAlignment="1">
      <alignment wrapText="1"/>
    </xf>
    <xf numFmtId="49" fontId="20" fillId="0" borderId="1" xfId="0" applyNumberFormat="1" applyFont="1" applyBorder="1"/>
    <xf numFmtId="49" fontId="20" fillId="0" borderId="2" xfId="0" applyNumberFormat="1" applyFont="1" applyBorder="1"/>
    <xf numFmtId="0" fontId="21" fillId="0" borderId="7" xfId="0" applyFont="1" applyBorder="1" applyAlignment="1">
      <alignment wrapText="1"/>
    </xf>
    <xf numFmtId="0" fontId="34" fillId="0" borderId="0" xfId="0" applyFont="1"/>
    <xf numFmtId="0" fontId="21" fillId="0" borderId="26" xfId="0" applyFont="1" applyBorder="1" applyAlignment="1">
      <alignment wrapText="1"/>
    </xf>
    <xf numFmtId="0" fontId="21" fillId="0" borderId="5" xfId="0" applyFont="1" applyBorder="1" applyAlignment="1">
      <alignment horizontal="right" wrapText="1"/>
    </xf>
    <xf numFmtId="4" fontId="21" fillId="0" borderId="5" xfId="0" applyNumberFormat="1" applyFont="1" applyBorder="1" applyAlignment="1">
      <alignment wrapText="1"/>
    </xf>
    <xf numFmtId="9" fontId="21" fillId="0" borderId="5" xfId="2" applyFont="1" applyBorder="1" applyAlignment="1">
      <alignment wrapText="1"/>
    </xf>
    <xf numFmtId="44" fontId="21" fillId="0" borderId="20" xfId="3" applyFont="1" applyBorder="1" applyAlignment="1">
      <alignment wrapText="1"/>
    </xf>
    <xf numFmtId="9" fontId="21" fillId="0" borderId="5" xfId="2" applyFont="1" applyBorder="1" applyAlignment="1">
      <alignment horizontal="right"/>
    </xf>
    <xf numFmtId="49" fontId="25" fillId="2" borderId="2" xfId="0" applyNumberFormat="1" applyFont="1" applyFill="1" applyBorder="1"/>
    <xf numFmtId="49" fontId="25" fillId="2" borderId="7" xfId="0" applyNumberFormat="1" applyFont="1" applyFill="1" applyBorder="1"/>
    <xf numFmtId="0" fontId="23" fillId="2" borderId="7" xfId="0" applyFont="1" applyFill="1" applyBorder="1" applyAlignment="1">
      <alignment horizontal="left" wrapText="1"/>
    </xf>
    <xf numFmtId="0" fontId="35" fillId="0" borderId="0" xfId="0" applyFont="1"/>
    <xf numFmtId="0" fontId="35" fillId="2" borderId="0" xfId="0" applyFont="1" applyFill="1"/>
    <xf numFmtId="0" fontId="21" fillId="0" borderId="11" xfId="0" applyFont="1" applyBorder="1" applyAlignment="1">
      <alignment wrapText="1"/>
    </xf>
    <xf numFmtId="44" fontId="21" fillId="0" borderId="1" xfId="3" applyFont="1" applyFill="1" applyBorder="1" applyAlignment="1">
      <alignment vertical="center" wrapText="1"/>
    </xf>
    <xf numFmtId="0" fontId="21" fillId="6" borderId="21" xfId="0" applyFont="1" applyFill="1" applyBorder="1" applyAlignment="1">
      <alignment horizontal="left"/>
    </xf>
    <xf numFmtId="44" fontId="21"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1" fillId="6" borderId="22" xfId="3" applyFont="1" applyFill="1" applyBorder="1"/>
    <xf numFmtId="44" fontId="19" fillId="6" borderId="3" xfId="3" applyFont="1" applyFill="1" applyBorder="1" applyAlignment="1">
      <alignment vertical="center"/>
    </xf>
    <xf numFmtId="49" fontId="30" fillId="4" borderId="14" xfId="0" applyNumberFormat="1" applyFont="1" applyFill="1" applyBorder="1" applyAlignment="1">
      <alignment vertical="center"/>
    </xf>
    <xf numFmtId="49" fontId="30" fillId="4" borderId="0" xfId="0" applyNumberFormat="1" applyFont="1" applyFill="1" applyAlignment="1">
      <alignment vertical="center"/>
    </xf>
    <xf numFmtId="0" fontId="30" fillId="4" borderId="0" xfId="0" applyFont="1" applyFill="1" applyAlignment="1">
      <alignment vertical="center" wrapText="1"/>
    </xf>
    <xf numFmtId="0" fontId="21" fillId="0" borderId="1" xfId="0" applyFont="1" applyBorder="1" applyAlignment="1">
      <alignment horizontal="right" wrapText="1"/>
    </xf>
    <xf numFmtId="9" fontId="21" fillId="0" borderId="1" xfId="2" applyFont="1" applyBorder="1" applyAlignment="1">
      <alignment horizontal="right" wrapText="1"/>
    </xf>
    <xf numFmtId="9" fontId="21" fillId="0" borderId="1" xfId="2" applyFont="1" applyBorder="1"/>
    <xf numFmtId="164" fontId="21" fillId="0" borderId="30" xfId="3" applyNumberFormat="1" applyFont="1" applyBorder="1"/>
    <xf numFmtId="49" fontId="21" fillId="2" borderId="2" xfId="0" applyNumberFormat="1" applyFont="1" applyFill="1" applyBorder="1" applyAlignment="1">
      <alignment horizontal="left"/>
    </xf>
    <xf numFmtId="49" fontId="21"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1" fillId="2" borderId="21" xfId="0" applyFont="1" applyFill="1" applyBorder="1"/>
    <xf numFmtId="0" fontId="21" fillId="2" borderId="7" xfId="0" applyFont="1" applyFill="1" applyBorder="1"/>
    <xf numFmtId="4" fontId="21" fillId="2" borderId="7" xfId="0" applyNumberFormat="1" applyFont="1" applyFill="1" applyBorder="1"/>
    <xf numFmtId="44" fontId="21" fillId="2" borderId="22" xfId="3" applyFont="1" applyFill="1" applyBorder="1"/>
    <xf numFmtId="0" fontId="21" fillId="3" borderId="7" xfId="0" applyFont="1" applyFill="1" applyBorder="1" applyAlignment="1">
      <alignment horizontal="left" vertical="center" wrapText="1" indent="1"/>
    </xf>
    <xf numFmtId="0" fontId="21" fillId="0" borderId="5" xfId="0" applyFont="1" applyBorder="1"/>
    <xf numFmtId="9" fontId="21" fillId="0" borderId="5" xfId="2" applyFont="1" applyBorder="1"/>
    <xf numFmtId="44" fontId="21" fillId="0" borderId="3" xfId="3" applyFont="1" applyBorder="1" applyAlignment="1">
      <alignment vertical="center"/>
    </xf>
    <xf numFmtId="0" fontId="31" fillId="4" borderId="23" xfId="0" applyFont="1" applyFill="1" applyBorder="1" applyAlignment="1">
      <alignment horizontal="center" vertical="center" wrapText="1"/>
    </xf>
    <xf numFmtId="0" fontId="31" fillId="4" borderId="9" xfId="0" applyFont="1" applyFill="1" applyBorder="1" applyAlignment="1">
      <alignment horizontal="center" vertical="center" wrapText="1"/>
    </xf>
    <xf numFmtId="4" fontId="31" fillId="4" borderId="9" xfId="0" applyNumberFormat="1" applyFont="1" applyFill="1" applyBorder="1" applyAlignment="1">
      <alignment horizontal="center" vertical="center" wrapText="1"/>
    </xf>
    <xf numFmtId="0" fontId="21" fillId="3" borderId="1" xfId="0" applyFont="1" applyFill="1" applyBorder="1" applyAlignment="1">
      <alignment vertical="center" wrapText="1"/>
    </xf>
    <xf numFmtId="44" fontId="21" fillId="3" borderId="2" xfId="3" applyFont="1" applyFill="1" applyBorder="1" applyAlignment="1">
      <alignment vertical="center" wrapText="1"/>
    </xf>
    <xf numFmtId="44" fontId="21" fillId="3" borderId="30" xfId="3" applyFont="1" applyFill="1" applyBorder="1" applyAlignment="1">
      <alignment vertical="center" wrapText="1"/>
    </xf>
    <xf numFmtId="0" fontId="21" fillId="6" borderId="2" xfId="0" applyFont="1" applyFill="1" applyBorder="1"/>
    <xf numFmtId="0" fontId="21" fillId="6" borderId="7" xfId="0" applyFont="1" applyFill="1" applyBorder="1"/>
    <xf numFmtId="0" fontId="21" fillId="6" borderId="21" xfId="0" applyFont="1" applyFill="1" applyBorder="1"/>
    <xf numFmtId="44" fontId="21" fillId="6" borderId="7" xfId="0" applyNumberFormat="1" applyFont="1" applyFill="1" applyBorder="1"/>
    <xf numFmtId="0" fontId="21" fillId="6" borderId="3" xfId="0" applyFont="1" applyFill="1" applyBorder="1"/>
    <xf numFmtId="44" fontId="21" fillId="6" borderId="22" xfId="3" applyFont="1" applyFill="1" applyBorder="1" applyAlignment="1">
      <alignment horizontal="left"/>
    </xf>
    <xf numFmtId="0" fontId="21" fillId="0" borderId="25" xfId="0" applyFont="1" applyBorder="1"/>
    <xf numFmtId="0" fontId="21" fillId="0" borderId="1" xfId="0" applyFont="1" applyBorder="1"/>
    <xf numFmtId="0" fontId="30" fillId="4" borderId="21" xfId="0" applyFont="1" applyFill="1" applyBorder="1" applyAlignment="1">
      <alignment vertical="center" wrapText="1"/>
    </xf>
    <xf numFmtId="44" fontId="30" fillId="4" borderId="3" xfId="3" applyFont="1" applyFill="1" applyBorder="1" applyAlignment="1">
      <alignment vertical="center" wrapText="1"/>
    </xf>
    <xf numFmtId="0" fontId="30" fillId="4" borderId="31" xfId="0" applyFont="1" applyFill="1" applyBorder="1" applyAlignment="1">
      <alignment vertical="center" wrapText="1"/>
    </xf>
    <xf numFmtId="0" fontId="30" fillId="4" borderId="32" xfId="0" applyFont="1" applyFill="1" applyBorder="1" applyAlignment="1">
      <alignment vertical="center" wrapText="1"/>
    </xf>
    <xf numFmtId="44" fontId="30" fillId="4" borderId="32" xfId="3" applyFont="1" applyFill="1" applyBorder="1" applyAlignment="1">
      <alignment vertical="center" wrapText="1"/>
    </xf>
    <xf numFmtId="49" fontId="24" fillId="0" borderId="0" xfId="0" applyNumberFormat="1" applyFont="1"/>
    <xf numFmtId="44" fontId="24" fillId="0" borderId="0" xfId="3" applyFont="1" applyBorder="1"/>
    <xf numFmtId="44" fontId="24" fillId="0" borderId="0" xfId="3"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4" fontId="19" fillId="2" borderId="1" xfId="0" applyNumberFormat="1" applyFont="1" applyFill="1" applyBorder="1" applyAlignment="1">
      <alignment wrapText="1"/>
    </xf>
    <xf numFmtId="4" fontId="21" fillId="0" borderId="1" xfId="0" applyNumberFormat="1" applyFont="1" applyBorder="1" applyAlignment="1">
      <alignment wrapText="1"/>
    </xf>
    <xf numFmtId="0" fontId="21" fillId="6" borderId="0" xfId="0" applyFont="1" applyFill="1"/>
    <xf numFmtId="49" fontId="30" fillId="5" borderId="7" xfId="0" applyNumberFormat="1" applyFont="1" applyFill="1" applyBorder="1" applyAlignment="1">
      <alignment vertical="center"/>
    </xf>
    <xf numFmtId="0" fontId="31" fillId="0" borderId="0" xfId="0" applyFont="1"/>
    <xf numFmtId="0" fontId="31" fillId="5" borderId="0" xfId="0" applyFont="1" applyFill="1"/>
    <xf numFmtId="4" fontId="19" fillId="0" borderId="1" xfId="0" applyNumberFormat="1" applyFont="1" applyBorder="1" applyAlignment="1">
      <alignment horizontal="right" wrapText="1"/>
    </xf>
    <xf numFmtId="0" fontId="25" fillId="0" borderId="0" xfId="0" applyFont="1"/>
    <xf numFmtId="0" fontId="25" fillId="6" borderId="0" xfId="0" applyFont="1" applyFill="1"/>
    <xf numFmtId="0" fontId="27" fillId="0" borderId="0" xfId="0" applyFont="1"/>
    <xf numFmtId="0" fontId="25" fillId="2" borderId="0" xfId="0" applyFont="1" applyFill="1"/>
    <xf numFmtId="4" fontId="30" fillId="5" borderId="1" xfId="0" applyNumberFormat="1" applyFont="1" applyFill="1" applyBorder="1" applyAlignment="1">
      <alignment horizontal="right" vertical="center" wrapText="1"/>
    </xf>
    <xf numFmtId="9" fontId="21" fillId="3" borderId="3" xfId="0" applyNumberFormat="1" applyFont="1" applyFill="1" applyBorder="1" applyAlignment="1">
      <alignment vertical="center" wrapText="1"/>
    </xf>
    <xf numFmtId="9" fontId="21" fillId="3" borderId="11" xfId="0" applyNumberFormat="1" applyFont="1" applyFill="1" applyBorder="1" applyAlignment="1">
      <alignment vertical="center" wrapText="1"/>
    </xf>
    <xf numFmtId="9" fontId="21" fillId="3" borderId="6" xfId="0" applyNumberFormat="1" applyFont="1" applyFill="1" applyBorder="1" applyAlignment="1">
      <alignment vertical="center" wrapText="1"/>
    </xf>
    <xf numFmtId="9" fontId="21" fillId="0" borderId="11" xfId="0" applyNumberFormat="1" applyFont="1" applyBorder="1" applyAlignment="1">
      <alignment wrapText="1"/>
    </xf>
    <xf numFmtId="9" fontId="21" fillId="3" borderId="3" xfId="0" applyNumberFormat="1" applyFont="1" applyFill="1" applyBorder="1" applyAlignment="1">
      <alignment horizontal="left" vertical="center" wrapText="1"/>
    </xf>
    <xf numFmtId="9" fontId="21" fillId="3" borderId="1" xfId="0" applyNumberFormat="1" applyFont="1" applyFill="1" applyBorder="1" applyAlignment="1">
      <alignment vertical="center" wrapText="1"/>
    </xf>
    <xf numFmtId="0" fontId="21" fillId="0" borderId="11" xfId="0" applyFont="1" applyBorder="1" applyAlignment="1">
      <alignment vertical="center" wrapText="1"/>
    </xf>
    <xf numFmtId="44" fontId="21" fillId="3" borderId="3" xfId="0" applyNumberFormat="1" applyFont="1" applyFill="1" applyBorder="1" applyAlignment="1">
      <alignment vertical="center" wrapText="1"/>
    </xf>
    <xf numFmtId="44" fontId="21" fillId="3" borderId="11" xfId="0" applyNumberFormat="1" applyFont="1" applyFill="1" applyBorder="1" applyAlignment="1">
      <alignment vertical="center" wrapText="1"/>
    </xf>
    <xf numFmtId="44" fontId="21" fillId="3" borderId="6" xfId="0" applyNumberFormat="1" applyFont="1" applyFill="1" applyBorder="1" applyAlignment="1">
      <alignment vertical="center" wrapText="1"/>
    </xf>
    <xf numFmtId="0" fontId="27" fillId="0" borderId="1" xfId="0" applyFont="1" applyBorder="1" applyAlignment="1">
      <alignment horizontal="center" vertical="center" wrapText="1"/>
    </xf>
    <xf numFmtId="44" fontId="27" fillId="0" borderId="1" xfId="0" applyNumberFormat="1" applyFont="1" applyBorder="1" applyAlignment="1">
      <alignment horizontal="right" wrapText="1"/>
    </xf>
    <xf numFmtId="44" fontId="27" fillId="0" borderId="1" xfId="0" applyNumberFormat="1" applyFont="1" applyBorder="1" applyAlignment="1">
      <alignment wrapText="1"/>
    </xf>
    <xf numFmtId="44" fontId="21" fillId="0" borderId="1" xfId="0" applyNumberFormat="1" applyFont="1" applyBorder="1" applyAlignment="1">
      <alignment horizontal="right" wrapText="1"/>
    </xf>
    <xf numFmtId="4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44" fontId="27" fillId="0" borderId="5" xfId="0" applyNumberFormat="1" applyFont="1" applyBorder="1" applyAlignment="1">
      <alignment horizontal="center" vertical="center" wrapText="1"/>
    </xf>
    <xf numFmtId="0" fontId="27" fillId="3" borderId="25" xfId="0" applyFont="1" applyFill="1" applyBorder="1" applyAlignment="1">
      <alignment vertical="center" wrapText="1"/>
    </xf>
    <xf numFmtId="0" fontId="27" fillId="0" borderId="3" xfId="0" applyFont="1" applyBorder="1" applyAlignment="1">
      <alignment vertical="center" wrapText="1"/>
    </xf>
    <xf numFmtId="44" fontId="27" fillId="3" borderId="3" xfId="0" applyNumberFormat="1" applyFont="1" applyFill="1" applyBorder="1" applyAlignment="1">
      <alignment vertical="center" wrapText="1"/>
    </xf>
    <xf numFmtId="9" fontId="27" fillId="3" borderId="3" xfId="0" applyNumberFormat="1" applyFont="1" applyFill="1" applyBorder="1" applyAlignment="1">
      <alignment vertical="center" wrapText="1"/>
    </xf>
    <xf numFmtId="44" fontId="27" fillId="3" borderId="7" xfId="3" applyFont="1" applyFill="1" applyBorder="1" applyAlignment="1">
      <alignment vertical="center" wrapText="1"/>
    </xf>
    <xf numFmtId="0" fontId="27" fillId="3" borderId="3" xfId="0" applyFont="1" applyFill="1" applyBorder="1" applyAlignment="1">
      <alignment vertical="center" wrapText="1"/>
    </xf>
    <xf numFmtId="44" fontId="27" fillId="0" borderId="3" xfId="3" applyFont="1" applyBorder="1" applyAlignment="1">
      <alignment vertical="center" wrapText="1"/>
    </xf>
    <xf numFmtId="44" fontId="27" fillId="0" borderId="1" xfId="3" applyFont="1" applyBorder="1" applyAlignment="1">
      <alignment vertical="center" wrapText="1"/>
    </xf>
    <xf numFmtId="0" fontId="27" fillId="3" borderId="26" xfId="0" applyFont="1" applyFill="1" applyBorder="1" applyAlignment="1">
      <alignment vertical="center" wrapText="1"/>
    </xf>
    <xf numFmtId="0" fontId="27" fillId="0" borderId="11" xfId="0" applyFont="1" applyBorder="1" applyAlignment="1">
      <alignment vertical="center" wrapText="1"/>
    </xf>
    <xf numFmtId="44" fontId="27" fillId="3" borderId="11" xfId="0" applyNumberFormat="1" applyFont="1" applyFill="1" applyBorder="1" applyAlignment="1">
      <alignment vertical="center" wrapText="1"/>
    </xf>
    <xf numFmtId="9" fontId="27" fillId="3" borderId="11" xfId="0" applyNumberFormat="1" applyFont="1" applyFill="1" applyBorder="1" applyAlignment="1">
      <alignment vertical="center" wrapText="1"/>
    </xf>
    <xf numFmtId="44" fontId="27" fillId="3" borderId="13" xfId="3" applyFont="1" applyFill="1" applyBorder="1" applyAlignment="1">
      <alignment vertical="center" wrapText="1"/>
    </xf>
    <xf numFmtId="9" fontId="21" fillId="0" borderId="1" xfId="0" applyNumberFormat="1" applyFont="1" applyBorder="1" applyAlignment="1">
      <alignment horizontal="center" vertical="center" wrapText="1"/>
    </xf>
    <xf numFmtId="44" fontId="21" fillId="0" borderId="11" xfId="0" applyNumberFormat="1" applyFont="1" applyBorder="1" applyAlignment="1">
      <alignment wrapText="1"/>
    </xf>
    <xf numFmtId="0" fontId="21" fillId="2" borderId="25" xfId="0" applyFont="1" applyFill="1" applyBorder="1" applyAlignment="1">
      <alignment horizontal="left" vertical="center" wrapText="1"/>
    </xf>
    <xf numFmtId="0" fontId="21" fillId="2" borderId="25" xfId="0" applyFont="1" applyFill="1" applyBorder="1" applyAlignment="1">
      <alignment vertical="center" wrapText="1"/>
    </xf>
    <xf numFmtId="0" fontId="27" fillId="2" borderId="25" xfId="0" applyFont="1" applyFill="1" applyBorder="1" applyAlignment="1">
      <alignment horizontal="right" wrapText="1"/>
    </xf>
    <xf numFmtId="0" fontId="25" fillId="2" borderId="3" xfId="3" applyNumberFormat="1" applyFont="1" applyFill="1" applyBorder="1" applyAlignment="1">
      <alignment vertical="center" wrapText="1"/>
    </xf>
    <xf numFmtId="0" fontId="25" fillId="2" borderId="1" xfId="3" applyNumberFormat="1" applyFont="1" applyFill="1" applyBorder="1" applyAlignment="1">
      <alignment vertical="center" wrapText="1"/>
    </xf>
    <xf numFmtId="0" fontId="22" fillId="0" borderId="37" xfId="0" applyFont="1" applyBorder="1" applyAlignment="1">
      <alignment vertical="center"/>
    </xf>
    <xf numFmtId="0" fontId="40" fillId="0" borderId="37" xfId="0" applyFont="1" applyBorder="1" applyAlignment="1">
      <alignment vertical="center"/>
    </xf>
    <xf numFmtId="0" fontId="22" fillId="0" borderId="37" xfId="0" applyFont="1" applyBorder="1" applyAlignment="1">
      <alignment vertical="center" wrapText="1"/>
    </xf>
    <xf numFmtId="0" fontId="40" fillId="0" borderId="38" xfId="0" applyFont="1" applyBorder="1" applyAlignment="1">
      <alignment vertical="center" wrapText="1"/>
    </xf>
    <xf numFmtId="0" fontId="39" fillId="0" borderId="39" xfId="0" applyFont="1" applyBorder="1" applyAlignment="1">
      <alignment vertical="center" wrapText="1"/>
    </xf>
    <xf numFmtId="0" fontId="41" fillId="0" borderId="40" xfId="0" applyFont="1" applyBorder="1" applyAlignment="1">
      <alignment vertical="center" wrapText="1"/>
    </xf>
    <xf numFmtId="0" fontId="42" fillId="0" borderId="42" xfId="0" applyFont="1" applyBorder="1" applyAlignment="1">
      <alignment horizontal="left" vertical="center" wrapText="1"/>
    </xf>
    <xf numFmtId="0" fontId="22" fillId="0" borderId="43" xfId="0" applyFont="1" applyBorder="1" applyAlignment="1">
      <alignment vertical="center" wrapText="1"/>
    </xf>
    <xf numFmtId="0" fontId="42" fillId="0" borderId="42" xfId="0" applyFont="1" applyBorder="1" applyAlignment="1">
      <alignment vertical="center" wrapText="1"/>
    </xf>
    <xf numFmtId="0" fontId="22" fillId="0" borderId="46" xfId="0" applyFont="1" applyBorder="1" applyAlignment="1">
      <alignment vertical="center" wrapText="1"/>
    </xf>
    <xf numFmtId="0" fontId="22" fillId="7" borderId="0" xfId="0" applyFont="1" applyFill="1" applyAlignment="1">
      <alignment vertical="center" wrapText="1"/>
    </xf>
    <xf numFmtId="0" fontId="42" fillId="0" borderId="44" xfId="0" applyFont="1" applyBorder="1" applyAlignment="1">
      <alignment vertical="center"/>
    </xf>
    <xf numFmtId="0" fontId="43" fillId="0" borderId="44" xfId="1" applyFont="1" applyBorder="1" applyAlignment="1" applyProtection="1">
      <alignment vertical="center"/>
    </xf>
    <xf numFmtId="0" fontId="22" fillId="0" borderId="45" xfId="1" applyFont="1" applyBorder="1" applyAlignment="1" applyProtection="1">
      <alignment vertical="center"/>
    </xf>
    <xf numFmtId="0" fontId="42" fillId="0" borderId="44" xfId="0" applyFont="1" applyBorder="1" applyAlignment="1">
      <alignment horizontal="left" vertical="center"/>
    </xf>
    <xf numFmtId="0" fontId="22" fillId="0" borderId="44"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0" fillId="7" borderId="0" xfId="0" applyFill="1"/>
    <xf numFmtId="0" fontId="22" fillId="0" borderId="45" xfId="0" applyFont="1" applyBorder="1" applyAlignment="1">
      <alignment vertical="center" wrapText="1"/>
    </xf>
    <xf numFmtId="0" fontId="45" fillId="0" borderId="44" xfId="0" applyFont="1" applyBorder="1" applyAlignment="1">
      <alignment horizontal="left" vertical="center"/>
    </xf>
    <xf numFmtId="0" fontId="22" fillId="0" borderId="39" xfId="0" applyFont="1" applyBorder="1" applyAlignment="1">
      <alignment vertical="center" wrapText="1"/>
    </xf>
    <xf numFmtId="0" fontId="44" fillId="0" borderId="40" xfId="0" applyFont="1" applyBorder="1" applyAlignment="1">
      <alignment vertical="center"/>
    </xf>
    <xf numFmtId="0" fontId="44" fillId="0" borderId="0" xfId="0" applyFont="1" applyAlignment="1">
      <alignment vertical="center"/>
    </xf>
    <xf numFmtId="0" fontId="22" fillId="0" borderId="0" xfId="0" applyFont="1" applyAlignment="1">
      <alignment vertical="center"/>
    </xf>
    <xf numFmtId="0" fontId="43" fillId="0" borderId="0" xfId="1" applyFont="1" applyAlignment="1" applyProtection="1">
      <alignment vertical="center"/>
    </xf>
    <xf numFmtId="0" fontId="39" fillId="8" borderId="0" xfId="0" applyFont="1" applyFill="1" applyAlignment="1">
      <alignment horizontal="center" vertical="center"/>
    </xf>
    <xf numFmtId="0" fontId="39" fillId="9" borderId="0" xfId="0" applyFont="1" applyFill="1" applyAlignment="1">
      <alignment horizontal="center" vertical="center" wrapText="1"/>
    </xf>
    <xf numFmtId="0" fontId="22" fillId="0" borderId="40" xfId="0" applyFont="1" applyBorder="1" applyAlignment="1">
      <alignment vertical="center" wrapText="1"/>
    </xf>
    <xf numFmtId="0" fontId="45" fillId="0" borderId="40" xfId="0" applyFont="1" applyBorder="1" applyAlignment="1">
      <alignment vertical="center" wrapText="1"/>
    </xf>
    <xf numFmtId="0" fontId="0" fillId="0" borderId="40" xfId="0" applyBorder="1" applyAlignment="1">
      <alignment wrapText="1"/>
    </xf>
    <xf numFmtId="0" fontId="28" fillId="0" borderId="47" xfId="0" applyFont="1" applyBorder="1" applyAlignment="1">
      <alignment vertical="top" wrapText="1"/>
    </xf>
    <xf numFmtId="0" fontId="21" fillId="0" borderId="26" xfId="0" applyFont="1" applyBorder="1" applyAlignment="1">
      <alignment vertical="center" wrapText="1"/>
    </xf>
    <xf numFmtId="44" fontId="21" fillId="0" borderId="11" xfId="0" applyNumberFormat="1" applyFont="1" applyBorder="1" applyAlignment="1">
      <alignment vertical="center" wrapText="1"/>
    </xf>
    <xf numFmtId="9" fontId="21" fillId="0" borderId="11" xfId="0" applyNumberFormat="1" applyFont="1" applyBorder="1" applyAlignment="1">
      <alignment vertical="center" wrapText="1"/>
    </xf>
    <xf numFmtId="0" fontId="21" fillId="2" borderId="25" xfId="0" applyFont="1" applyFill="1" applyBorder="1" applyAlignment="1">
      <alignment horizontal="right"/>
    </xf>
    <xf numFmtId="44" fontId="25" fillId="3" borderId="13" xfId="3" applyFont="1" applyFill="1" applyBorder="1" applyAlignment="1">
      <alignment vertical="center" wrapText="1"/>
    </xf>
    <xf numFmtId="44" fontId="21" fillId="6" borderId="7" xfId="0" applyNumberFormat="1" applyFont="1" applyFill="1" applyBorder="1" applyAlignment="1">
      <alignment horizontal="left"/>
    </xf>
    <xf numFmtId="0" fontId="21" fillId="2" borderId="26" xfId="0" applyFont="1" applyFill="1" applyBorder="1" applyAlignment="1">
      <alignment horizontal="left" vertical="center" wrapText="1" indent="1"/>
    </xf>
    <xf numFmtId="0" fontId="21" fillId="0" borderId="25" xfId="0" applyFont="1" applyBorder="1" applyAlignment="1">
      <alignment vertical="center" wrapText="1"/>
    </xf>
    <xf numFmtId="44" fontId="21" fillId="3" borderId="1" xfId="0" applyNumberFormat="1" applyFont="1" applyFill="1" applyBorder="1" applyAlignment="1">
      <alignment vertical="center" wrapText="1"/>
    </xf>
    <xf numFmtId="44" fontId="21" fillId="0" borderId="20" xfId="3" applyFont="1" applyBorder="1" applyAlignment="1">
      <alignment vertical="center" wrapText="1"/>
    </xf>
    <xf numFmtId="44" fontId="27" fillId="0" borderId="30" xfId="3" applyFont="1" applyBorder="1" applyAlignment="1">
      <alignment vertical="center" wrapText="1"/>
    </xf>
    <xf numFmtId="44" fontId="21" fillId="0" borderId="30" xfId="3" applyFont="1" applyBorder="1" applyAlignment="1">
      <alignment vertical="center" wrapText="1"/>
    </xf>
    <xf numFmtId="9" fontId="21" fillId="0" borderId="5" xfId="0" applyNumberFormat="1" applyFont="1" applyBorder="1" applyAlignment="1">
      <alignment vertical="center" wrapText="1"/>
    </xf>
    <xf numFmtId="44" fontId="27" fillId="0" borderId="1" xfId="0" applyNumberFormat="1" applyFont="1" applyBorder="1" applyAlignment="1">
      <alignment vertical="center" wrapText="1"/>
    </xf>
    <xf numFmtId="0" fontId="27" fillId="0" borderId="1"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7" fillId="0" borderId="25" xfId="0" applyFont="1" applyBorder="1" applyAlignment="1">
      <alignment vertical="center" wrapText="1"/>
    </xf>
    <xf numFmtId="44" fontId="33" fillId="0" borderId="1" xfId="0" applyNumberFormat="1" applyFont="1" applyBorder="1" applyAlignment="1">
      <alignment vertical="center" wrapText="1"/>
    </xf>
    <xf numFmtId="44" fontId="21" fillId="0" borderId="5" xfId="0" applyNumberFormat="1" applyFont="1" applyBorder="1" applyAlignment="1">
      <alignment vertical="center" wrapText="1"/>
    </xf>
    <xf numFmtId="9" fontId="27" fillId="0" borderId="1" xfId="0" applyNumberFormat="1" applyFont="1" applyBorder="1" applyAlignment="1">
      <alignment vertical="center" wrapText="1"/>
    </xf>
    <xf numFmtId="9" fontId="21" fillId="0" borderId="1" xfId="0" applyNumberFormat="1" applyFont="1" applyBorder="1" applyAlignment="1">
      <alignment vertical="center" wrapText="1"/>
    </xf>
    <xf numFmtId="44" fontId="21" fillId="0" borderId="1" xfId="0" applyNumberFormat="1" applyFont="1" applyBorder="1" applyAlignment="1">
      <alignment horizontal="center" vertical="center" wrapText="1"/>
    </xf>
    <xf numFmtId="44" fontId="21" fillId="0" borderId="5" xfId="0" applyNumberFormat="1" applyFont="1" applyBorder="1" applyAlignment="1">
      <alignment wrapText="1"/>
    </xf>
    <xf numFmtId="44" fontId="21" fillId="0" borderId="1" xfId="0" applyNumberFormat="1" applyFont="1" applyBorder="1"/>
    <xf numFmtId="0" fontId="19" fillId="2" borderId="26" xfId="0" applyFont="1" applyFill="1" applyBorder="1"/>
    <xf numFmtId="44" fontId="21" fillId="0" borderId="5" xfId="0" applyNumberFormat="1" applyFont="1" applyBorder="1"/>
    <xf numFmtId="9" fontId="21" fillId="0" borderId="1" xfId="0" applyNumberFormat="1" applyFont="1" applyBorder="1"/>
    <xf numFmtId="0" fontId="27" fillId="0" borderId="26" xfId="0" applyFont="1" applyBorder="1" applyAlignment="1">
      <alignment wrapText="1"/>
    </xf>
    <xf numFmtId="9" fontId="27" fillId="0" borderId="1" xfId="0" applyNumberFormat="1" applyFont="1" applyBorder="1" applyAlignment="1">
      <alignment horizontal="center" vertical="center" wrapText="1"/>
    </xf>
    <xf numFmtId="44" fontId="27" fillId="0" borderId="30" xfId="3" applyFont="1" applyBorder="1" applyAlignment="1">
      <alignment horizontal="center" vertical="center" wrapText="1"/>
    </xf>
    <xf numFmtId="0" fontId="27" fillId="3" borderId="11" xfId="0" applyFont="1" applyFill="1" applyBorder="1" applyAlignment="1">
      <alignment vertical="center" wrapText="1"/>
    </xf>
    <xf numFmtId="44" fontId="27" fillId="0" borderId="11" xfId="3" applyFont="1" applyBorder="1" applyAlignment="1">
      <alignment vertical="center" wrapText="1"/>
    </xf>
    <xf numFmtId="44" fontId="27" fillId="0" borderId="3" xfId="3" applyFont="1" applyBorder="1" applyAlignment="1">
      <alignment vertical="center"/>
    </xf>
    <xf numFmtId="44" fontId="27" fillId="3" borderId="11" xfId="0" applyNumberFormat="1" applyFont="1" applyFill="1" applyBorder="1" applyAlignment="1">
      <alignment horizontal="left" vertical="center" wrapText="1" indent="1"/>
    </xf>
    <xf numFmtId="9" fontId="27" fillId="3" borderId="11" xfId="0" applyNumberFormat="1" applyFont="1" applyFill="1" applyBorder="1" applyAlignment="1">
      <alignment horizontal="left" vertical="center" wrapText="1" indent="1"/>
    </xf>
    <xf numFmtId="0" fontId="27" fillId="3" borderId="1" xfId="0" applyFont="1" applyFill="1" applyBorder="1" applyAlignment="1">
      <alignment vertical="center" wrapText="1"/>
    </xf>
    <xf numFmtId="9" fontId="27" fillId="3" borderId="1" xfId="0" applyNumberFormat="1" applyFont="1" applyFill="1" applyBorder="1" applyAlignment="1">
      <alignment vertical="center" wrapText="1"/>
    </xf>
    <xf numFmtId="0" fontId="21"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7" fillId="0" borderId="5" xfId="0" applyFont="1" applyBorder="1" applyAlignment="1">
      <alignment horizontal="right" wrapText="1"/>
    </xf>
    <xf numFmtId="9" fontId="27" fillId="0" borderId="5" xfId="0" applyNumberFormat="1" applyFont="1" applyBorder="1" applyAlignment="1">
      <alignment horizontal="right" wrapText="1"/>
    </xf>
    <xf numFmtId="9" fontId="21" fillId="0" borderId="4" xfId="0" applyNumberFormat="1" applyFont="1" applyBorder="1" applyAlignment="1">
      <alignment horizontal="right" wrapText="1"/>
    </xf>
    <xf numFmtId="44" fontId="21" fillId="0" borderId="4" xfId="0" applyNumberFormat="1" applyFont="1" applyBorder="1" applyAlignment="1">
      <alignment wrapText="1"/>
    </xf>
    <xf numFmtId="44" fontId="27" fillId="0" borderId="5" xfId="0" applyNumberFormat="1" applyFont="1" applyBorder="1" applyAlignment="1">
      <alignment wrapText="1"/>
    </xf>
    <xf numFmtId="44" fontId="19" fillId="0" borderId="1" xfId="0" applyNumberFormat="1" applyFont="1" applyBorder="1" applyAlignment="1">
      <alignment wrapText="1"/>
    </xf>
    <xf numFmtId="9" fontId="27" fillId="3" borderId="3" xfId="0" applyNumberFormat="1" applyFont="1" applyFill="1" applyBorder="1" applyAlignment="1">
      <alignment horizontal="left" vertical="center" wrapText="1"/>
    </xf>
    <xf numFmtId="44" fontId="25"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1" fillId="2" borderId="56" xfId="0" applyFont="1" applyFill="1" applyBorder="1" applyAlignment="1">
      <alignment vertical="center" wrapText="1"/>
    </xf>
    <xf numFmtId="0" fontId="27" fillId="3" borderId="57" xfId="0" applyFont="1" applyFill="1" applyBorder="1" applyAlignment="1">
      <alignment vertical="center" wrapText="1"/>
    </xf>
    <xf numFmtId="44" fontId="27" fillId="3" borderId="57" xfId="0" applyNumberFormat="1" applyFont="1" applyFill="1" applyBorder="1" applyAlignment="1">
      <alignment vertical="center" wrapText="1"/>
    </xf>
    <xf numFmtId="9" fontId="27" fillId="3" borderId="57" xfId="0" applyNumberFormat="1" applyFont="1" applyFill="1" applyBorder="1" applyAlignment="1">
      <alignment vertical="center" wrapText="1"/>
    </xf>
    <xf numFmtId="0" fontId="21" fillId="3" borderId="57" xfId="0" applyFont="1" applyFill="1" applyBorder="1" applyAlignment="1">
      <alignment vertical="center" wrapText="1"/>
    </xf>
    <xf numFmtId="44" fontId="21" fillId="3" borderId="57" xfId="0" applyNumberFormat="1" applyFont="1" applyFill="1" applyBorder="1" applyAlignment="1">
      <alignment vertical="center" wrapText="1"/>
    </xf>
    <xf numFmtId="9" fontId="21" fillId="3" borderId="57" xfId="0" applyNumberFormat="1" applyFont="1" applyFill="1" applyBorder="1" applyAlignment="1">
      <alignment vertical="center" wrapText="1"/>
    </xf>
    <xf numFmtId="0" fontId="21" fillId="2" borderId="56" xfId="0" applyFont="1" applyFill="1" applyBorder="1" applyAlignment="1">
      <alignment horizontal="right"/>
    </xf>
    <xf numFmtId="0" fontId="21" fillId="0" borderId="57" xfId="0" applyFont="1" applyBorder="1" applyAlignment="1">
      <alignment horizontal="right" wrapText="1"/>
    </xf>
    <xf numFmtId="44" fontId="21" fillId="0" borderId="57" xfId="0" applyNumberFormat="1" applyFont="1" applyBorder="1"/>
    <xf numFmtId="9" fontId="21" fillId="0" borderId="57" xfId="2" applyFont="1" applyBorder="1"/>
    <xf numFmtId="44" fontId="30" fillId="4" borderId="24" xfId="3" applyFont="1" applyFill="1" applyBorder="1" applyAlignment="1">
      <alignment vertical="center" wrapText="1"/>
    </xf>
    <xf numFmtId="0" fontId="37" fillId="4" borderId="59" xfId="0" applyFont="1" applyFill="1" applyBorder="1" applyAlignment="1">
      <alignment horizontal="left" vertical="center"/>
    </xf>
    <xf numFmtId="0" fontId="31" fillId="4" borderId="60" xfId="0" applyFont="1" applyFill="1" applyBorder="1" applyAlignment="1">
      <alignment horizontal="center" vertical="center" wrapText="1"/>
    </xf>
    <xf numFmtId="4" fontId="31" fillId="4" borderId="60" xfId="0" applyNumberFormat="1" applyFont="1" applyFill="1" applyBorder="1" applyAlignment="1">
      <alignment horizontal="center" vertical="center" wrapText="1"/>
    </xf>
    <xf numFmtId="44" fontId="30" fillId="4" borderId="61" xfId="3" applyFont="1" applyFill="1" applyBorder="1" applyAlignment="1">
      <alignment vertical="center" wrapText="1"/>
    </xf>
    <xf numFmtId="0" fontId="30" fillId="4" borderId="62" xfId="0" applyFont="1" applyFill="1" applyBorder="1" applyAlignment="1">
      <alignment vertical="center" wrapText="1"/>
    </xf>
    <xf numFmtId="0" fontId="30"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7" fillId="0" borderId="70" xfId="0" applyNumberFormat="1" applyFont="1" applyBorder="1" applyAlignment="1">
      <alignment horizontal="right" wrapText="1"/>
    </xf>
    <xf numFmtId="4" fontId="27" fillId="0" borderId="69" xfId="0" applyNumberFormat="1" applyFont="1" applyBorder="1" applyAlignment="1">
      <alignment wrapText="1"/>
    </xf>
    <xf numFmtId="44" fontId="21" fillId="0" borderId="69" xfId="0" applyNumberFormat="1" applyFont="1" applyBorder="1" applyAlignment="1">
      <alignment wrapText="1"/>
    </xf>
    <xf numFmtId="44" fontId="27"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0" fillId="5" borderId="77" xfId="0" applyNumberFormat="1" applyFont="1" applyFill="1" applyBorder="1" applyAlignment="1">
      <alignment vertical="center"/>
    </xf>
    <xf numFmtId="9" fontId="27" fillId="0" borderId="69" xfId="2" applyFont="1" applyBorder="1" applyAlignment="1">
      <alignment horizontal="center" vertical="center" wrapText="1"/>
    </xf>
    <xf numFmtId="9" fontId="21" fillId="0" borderId="69" xfId="2" applyFont="1" applyBorder="1" applyAlignment="1">
      <alignment horizontal="center" vertical="center" wrapText="1"/>
    </xf>
    <xf numFmtId="49" fontId="21" fillId="2" borderId="79" xfId="0" applyNumberFormat="1" applyFont="1" applyFill="1" applyBorder="1"/>
    <xf numFmtId="9" fontId="27"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0" fillId="5" borderId="85" xfId="0" applyNumberFormat="1" applyFont="1" applyFill="1" applyBorder="1" applyAlignment="1">
      <alignment vertical="center"/>
    </xf>
    <xf numFmtId="49" fontId="30" fillId="5" borderId="86" xfId="0" applyNumberFormat="1" applyFont="1" applyFill="1" applyBorder="1" applyAlignment="1">
      <alignment vertical="center"/>
    </xf>
    <xf numFmtId="0" fontId="30" fillId="5" borderId="86" xfId="0" applyFont="1" applyFill="1" applyBorder="1" applyAlignment="1">
      <alignment vertical="center" wrapText="1"/>
    </xf>
    <xf numFmtId="44" fontId="27" fillId="0" borderId="69" xfId="0" applyNumberFormat="1" applyFont="1" applyBorder="1" applyAlignment="1">
      <alignment horizontal="right" wrapText="1"/>
    </xf>
    <xf numFmtId="44" fontId="21" fillId="0" borderId="69" xfId="0" applyNumberFormat="1" applyFont="1" applyBorder="1" applyAlignment="1">
      <alignment horizontal="right" wrapText="1"/>
    </xf>
    <xf numFmtId="0" fontId="23" fillId="6" borderId="83" xfId="0" applyFont="1" applyFill="1" applyBorder="1" applyAlignment="1">
      <alignment horizontal="right" wrapText="1"/>
    </xf>
    <xf numFmtId="4" fontId="23" fillId="6" borderId="83" xfId="0" applyNumberFormat="1" applyFont="1" applyFill="1" applyBorder="1" applyAlignment="1">
      <alignment wrapText="1"/>
    </xf>
    <xf numFmtId="9" fontId="27" fillId="0" borderId="81" xfId="2" applyFont="1" applyBorder="1" applyAlignment="1">
      <alignment wrapText="1"/>
    </xf>
    <xf numFmtId="9" fontId="21" fillId="0" borderId="76" xfId="2" applyFont="1" applyBorder="1" applyAlignment="1">
      <alignment wrapText="1"/>
    </xf>
    <xf numFmtId="0" fontId="23" fillId="6" borderId="84" xfId="0" applyFont="1" applyFill="1" applyBorder="1" applyAlignment="1">
      <alignment wrapText="1"/>
    </xf>
    <xf numFmtId="44" fontId="21" fillId="0" borderId="44" xfId="0" applyNumberFormat="1" applyFont="1" applyBorder="1" applyAlignment="1">
      <alignment horizontal="right" wrapText="1"/>
    </xf>
    <xf numFmtId="44" fontId="23" fillId="6" borderId="45" xfId="0" applyNumberFormat="1" applyFont="1" applyFill="1" applyBorder="1" applyAlignment="1">
      <alignment horizontal="right" wrapText="1"/>
    </xf>
    <xf numFmtId="4" fontId="23" fillId="6" borderId="88" xfId="0" applyNumberFormat="1" applyFont="1" applyFill="1" applyBorder="1" applyAlignment="1">
      <alignment horizontal="right" wrapText="1"/>
    </xf>
    <xf numFmtId="4" fontId="23" fillId="6" borderId="75" xfId="0" applyNumberFormat="1" applyFont="1" applyFill="1" applyBorder="1" applyAlignment="1">
      <alignment horizontal="right" wrapText="1"/>
    </xf>
    <xf numFmtId="44" fontId="27" fillId="0" borderId="71" xfId="0" applyNumberFormat="1" applyFont="1" applyBorder="1" applyAlignment="1">
      <alignment horizontal="right" wrapText="1"/>
    </xf>
    <xf numFmtId="44" fontId="21" fillId="0" borderId="71" xfId="0" applyNumberFormat="1" applyFont="1" applyBorder="1" applyAlignment="1">
      <alignment horizontal="right" wrapText="1"/>
    </xf>
    <xf numFmtId="4" fontId="23" fillId="6" borderId="73" xfId="0" applyNumberFormat="1" applyFont="1" applyFill="1" applyBorder="1" applyAlignment="1">
      <alignment horizontal="right" wrapText="1"/>
    </xf>
    <xf numFmtId="4" fontId="23" fillId="6" borderId="74" xfId="0" applyNumberFormat="1" applyFont="1" applyFill="1" applyBorder="1" applyAlignment="1">
      <alignment horizontal="right" wrapText="1"/>
    </xf>
    <xf numFmtId="0" fontId="31" fillId="5" borderId="86" xfId="0" applyFont="1" applyFill="1" applyBorder="1" applyAlignment="1">
      <alignment horizontal="center" vertical="center" wrapText="1"/>
    </xf>
    <xf numFmtId="4" fontId="31" fillId="5" borderId="86" xfId="0" applyNumberFormat="1" applyFont="1" applyFill="1" applyBorder="1" applyAlignment="1">
      <alignment horizontal="center" vertical="center" wrapText="1"/>
    </xf>
    <xf numFmtId="0" fontId="31" fillId="5" borderId="87" xfId="0" applyFont="1" applyFill="1" applyBorder="1" applyAlignment="1">
      <alignment horizontal="center" vertical="center" wrapText="1"/>
    </xf>
    <xf numFmtId="9" fontId="27" fillId="0" borderId="81" xfId="2" applyFont="1" applyBorder="1" applyAlignment="1">
      <alignment horizontal="right"/>
    </xf>
    <xf numFmtId="49" fontId="25" fillId="2" borderId="77" xfId="0" applyNumberFormat="1" applyFont="1" applyFill="1" applyBorder="1"/>
    <xf numFmtId="9" fontId="21" fillId="0" borderId="81" xfId="2" applyFont="1" applyBorder="1" applyAlignment="1">
      <alignment wrapText="1"/>
    </xf>
    <xf numFmtId="9" fontId="21" fillId="0" borderId="81" xfId="2" applyFont="1" applyBorder="1" applyAlignment="1">
      <alignment horizontal="right"/>
    </xf>
    <xf numFmtId="0" fontId="19" fillId="2" borderId="3" xfId="0" applyFont="1" applyFill="1" applyBorder="1"/>
    <xf numFmtId="44" fontId="21"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1" fillId="2" borderId="70" xfId="0" applyNumberFormat="1" applyFont="1" applyFill="1" applyBorder="1"/>
    <xf numFmtId="4" fontId="21" fillId="0" borderId="71" xfId="0" applyNumberFormat="1" applyFont="1" applyBorder="1" applyAlignment="1">
      <alignment horizontal="right" wrapText="1"/>
    </xf>
    <xf numFmtId="4" fontId="21"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4" fontId="21" fillId="0" borderId="69" xfId="0" applyNumberFormat="1" applyFont="1" applyBorder="1" applyAlignment="1">
      <alignment horizontal="right" wrapText="1"/>
    </xf>
    <xf numFmtId="4" fontId="30" fillId="5" borderId="65" xfId="0" applyNumberFormat="1" applyFont="1" applyFill="1" applyBorder="1" applyAlignment="1">
      <alignment horizontal="right" vertical="center" wrapText="1"/>
    </xf>
    <xf numFmtId="4" fontId="30" fillId="5" borderId="66" xfId="0" applyNumberFormat="1" applyFont="1" applyFill="1" applyBorder="1" applyAlignment="1">
      <alignment horizontal="right" vertical="center" wrapText="1"/>
    </xf>
    <xf numFmtId="4" fontId="30" fillId="5" borderId="67" xfId="0" applyNumberFormat="1" applyFont="1" applyFill="1" applyBorder="1" applyAlignment="1">
      <alignment horizontal="right" vertical="center" wrapText="1"/>
    </xf>
    <xf numFmtId="4" fontId="30" fillId="5" borderId="70" xfId="0" applyNumberFormat="1" applyFont="1" applyFill="1" applyBorder="1" applyAlignment="1">
      <alignment horizontal="right" vertical="center" wrapText="1"/>
    </xf>
    <xf numFmtId="4" fontId="30" fillId="5" borderId="69" xfId="0" applyNumberFormat="1" applyFont="1" applyFill="1" applyBorder="1" applyAlignment="1">
      <alignment horizontal="right" vertical="center" wrapText="1"/>
    </xf>
    <xf numFmtId="4" fontId="30" fillId="5" borderId="73" xfId="0" applyNumberFormat="1" applyFont="1" applyFill="1" applyBorder="1" applyAlignment="1">
      <alignment horizontal="right" vertical="center" wrapText="1"/>
    </xf>
    <xf numFmtId="4" fontId="30" fillId="5" borderId="74" xfId="0" applyNumberFormat="1" applyFont="1" applyFill="1" applyBorder="1" applyAlignment="1">
      <alignment wrapText="1"/>
    </xf>
    <xf numFmtId="4" fontId="30" fillId="5" borderId="75" xfId="0" applyNumberFormat="1" applyFont="1" applyFill="1" applyBorder="1" applyAlignment="1">
      <alignment wrapText="1"/>
    </xf>
    <xf numFmtId="0" fontId="21" fillId="2" borderId="77" xfId="0" applyFont="1" applyFill="1" applyBorder="1"/>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0" fillId="5" borderId="89" xfId="0" applyNumberFormat="1" applyFont="1" applyFill="1" applyBorder="1" applyAlignment="1">
      <alignment vertical="center"/>
    </xf>
    <xf numFmtId="49" fontId="30" fillId="5" borderId="90" xfId="0" applyNumberFormat="1" applyFont="1" applyFill="1" applyBorder="1" applyAlignment="1">
      <alignment vertical="center"/>
    </xf>
    <xf numFmtId="49" fontId="21" fillId="2" borderId="92" xfId="0" applyNumberFormat="1" applyFont="1" applyFill="1" applyBorder="1" applyAlignment="1">
      <alignment vertical="center"/>
    </xf>
    <xf numFmtId="49" fontId="19" fillId="2" borderId="0" xfId="0" applyNumberFormat="1" applyFont="1" applyFill="1" applyAlignment="1">
      <alignment vertical="center"/>
    </xf>
    <xf numFmtId="49" fontId="21" fillId="2" borderId="77" xfId="0" applyNumberFormat="1" applyFont="1" applyFill="1" applyBorder="1" applyAlignment="1">
      <alignment horizontal="left"/>
    </xf>
    <xf numFmtId="0" fontId="21" fillId="2" borderId="72" xfId="0" applyFont="1" applyFill="1" applyBorder="1"/>
    <xf numFmtId="9" fontId="21" fillId="0" borderId="69" xfId="2" applyFont="1" applyBorder="1"/>
    <xf numFmtId="49" fontId="30" fillId="5" borderId="82" xfId="0" applyNumberFormat="1" applyFont="1" applyFill="1" applyBorder="1" applyAlignment="1">
      <alignment vertical="center"/>
    </xf>
    <xf numFmtId="49" fontId="30" fillId="5" borderId="83" xfId="0" applyNumberFormat="1" applyFont="1" applyFill="1" applyBorder="1" applyAlignment="1">
      <alignment vertical="center"/>
    </xf>
    <xf numFmtId="0" fontId="30" fillId="5" borderId="83" xfId="0" applyFont="1" applyFill="1" applyBorder="1" applyAlignment="1">
      <alignment vertical="center" wrapText="1"/>
    </xf>
    <xf numFmtId="0" fontId="37" fillId="5" borderId="83" xfId="0" applyFont="1" applyFill="1" applyBorder="1" applyAlignment="1">
      <alignment horizontal="left" vertical="center"/>
    </xf>
    <xf numFmtId="0" fontId="31" fillId="5" borderId="83" xfId="0" applyFont="1" applyFill="1" applyBorder="1" applyAlignment="1">
      <alignment horizontal="center" vertical="center" wrapText="1"/>
    </xf>
    <xf numFmtId="4" fontId="31" fillId="5" borderId="83" xfId="0" applyNumberFormat="1" applyFont="1" applyFill="1" applyBorder="1" applyAlignment="1">
      <alignment horizontal="center" vertical="center" wrapText="1"/>
    </xf>
    <xf numFmtId="0" fontId="31" fillId="5" borderId="84" xfId="0" applyFont="1" applyFill="1" applyBorder="1" applyAlignment="1">
      <alignment horizontal="center" vertical="center" wrapText="1"/>
    </xf>
    <xf numFmtId="0" fontId="27" fillId="0" borderId="1" xfId="0" applyFont="1" applyBorder="1" applyAlignment="1">
      <alignment horizontal="right" wrapText="1"/>
    </xf>
    <xf numFmtId="44" fontId="27" fillId="0" borderId="1" xfId="0" applyNumberFormat="1" applyFont="1" applyBorder="1"/>
    <xf numFmtId="9" fontId="27" fillId="0" borderId="69" xfId="2" applyFont="1" applyBorder="1"/>
    <xf numFmtId="0" fontId="30" fillId="5" borderId="73" xfId="0" applyFont="1" applyFill="1" applyBorder="1" applyAlignment="1">
      <alignment horizontal="center" vertical="center" wrapText="1"/>
    </xf>
    <xf numFmtId="0" fontId="27" fillId="0" borderId="70" xfId="0" applyFont="1" applyBorder="1" applyAlignment="1">
      <alignment horizontal="center" vertical="center" wrapText="1"/>
    </xf>
    <xf numFmtId="0" fontId="21"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19" fillId="6" borderId="82" xfId="0" applyFont="1" applyFill="1" applyBorder="1" applyAlignment="1">
      <alignment wrapText="1"/>
    </xf>
    <xf numFmtId="0" fontId="27" fillId="0" borderId="71" xfId="0" applyFont="1" applyBorder="1" applyAlignment="1">
      <alignment wrapText="1"/>
    </xf>
    <xf numFmtId="0" fontId="21" fillId="0" borderId="68" xfId="0" applyFont="1" applyBorder="1" applyAlignment="1">
      <alignment wrapText="1"/>
    </xf>
    <xf numFmtId="0" fontId="23" fillId="6" borderId="82" xfId="0" applyFont="1" applyFill="1" applyBorder="1" applyAlignment="1">
      <alignment wrapText="1"/>
    </xf>
    <xf numFmtId="0" fontId="21" fillId="0" borderId="71" xfId="0" applyFont="1" applyBorder="1" applyAlignment="1">
      <alignment wrapText="1"/>
    </xf>
    <xf numFmtId="0" fontId="21" fillId="2" borderId="70" xfId="0" applyFont="1" applyFill="1" applyBorder="1" applyAlignment="1">
      <alignment horizontal="right"/>
    </xf>
    <xf numFmtId="0" fontId="19" fillId="6" borderId="82" xfId="0" applyFont="1" applyFill="1" applyBorder="1"/>
    <xf numFmtId="0" fontId="21"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1" fillId="2" borderId="92" xfId="0" applyNumberFormat="1" applyFont="1" applyFill="1" applyBorder="1"/>
    <xf numFmtId="49" fontId="21" fillId="2" borderId="0" xfId="0" applyNumberFormat="1" applyFont="1" applyFill="1"/>
    <xf numFmtId="0" fontId="19" fillId="2" borderId="0" xfId="0" applyFont="1" applyFill="1" applyAlignment="1">
      <alignment horizontal="left" wrapText="1"/>
    </xf>
    <xf numFmtId="49" fontId="30" fillId="5" borderId="98" xfId="0" applyNumberFormat="1" applyFont="1" applyFill="1" applyBorder="1" applyAlignment="1">
      <alignment vertical="center"/>
    </xf>
    <xf numFmtId="49" fontId="31" fillId="5" borderId="99" xfId="0" applyNumberFormat="1" applyFont="1" applyFill="1" applyBorder="1" applyAlignment="1">
      <alignment vertical="center"/>
    </xf>
    <xf numFmtId="0" fontId="30" fillId="5" borderId="100" xfId="0" applyFont="1" applyFill="1" applyBorder="1" applyAlignment="1">
      <alignment vertical="center" wrapText="1"/>
    </xf>
    <xf numFmtId="49" fontId="30" fillId="5" borderId="99" xfId="0" applyNumberFormat="1" applyFont="1" applyFill="1" applyBorder="1" applyAlignment="1">
      <alignment vertical="center"/>
    </xf>
    <xf numFmtId="0" fontId="21" fillId="2" borderId="79" xfId="0" applyFont="1" applyFill="1" applyBorder="1"/>
    <xf numFmtId="0" fontId="21" fillId="2" borderId="13" xfId="0" applyFont="1" applyFill="1" applyBorder="1"/>
    <xf numFmtId="0" fontId="19" fillId="2" borderId="13" xfId="0" applyFont="1" applyFill="1" applyBorder="1"/>
    <xf numFmtId="0" fontId="31" fillId="5" borderId="98" xfId="0" applyFont="1" applyFill="1" applyBorder="1"/>
    <xf numFmtId="0" fontId="31" fillId="5" borderId="99" xfId="0" applyFont="1" applyFill="1" applyBorder="1"/>
    <xf numFmtId="0" fontId="30" fillId="5" borderId="100" xfId="0" applyFont="1" applyFill="1" applyBorder="1"/>
    <xf numFmtId="49" fontId="21" fillId="2" borderId="79" xfId="0" applyNumberFormat="1" applyFont="1" applyFill="1" applyBorder="1" applyAlignment="1">
      <alignment horizontal="left"/>
    </xf>
    <xf numFmtId="49" fontId="21" fillId="2" borderId="13" xfId="0" applyNumberFormat="1" applyFont="1" applyFill="1" applyBorder="1" applyAlignment="1">
      <alignment horizontal="left" indent="1"/>
    </xf>
    <xf numFmtId="4" fontId="31" fillId="5" borderId="101" xfId="0" applyNumberFormat="1" applyFont="1" applyFill="1" applyBorder="1" applyAlignment="1">
      <alignment horizontal="right" vertical="center" wrapText="1"/>
    </xf>
    <xf numFmtId="4" fontId="30" fillId="5" borderId="102" xfId="0" applyNumberFormat="1" applyFont="1" applyFill="1" applyBorder="1" applyAlignment="1">
      <alignment wrapText="1"/>
    </xf>
    <xf numFmtId="4" fontId="30" fillId="5" borderId="103" xfId="0" applyNumberFormat="1" applyFont="1" applyFill="1" applyBorder="1" applyAlignment="1">
      <alignment wrapText="1"/>
    </xf>
    <xf numFmtId="4" fontId="31" fillId="5" borderId="101" xfId="0" applyNumberFormat="1" applyFont="1" applyFill="1" applyBorder="1" applyAlignment="1">
      <alignment horizontal="center" vertical="center" wrapText="1"/>
    </xf>
    <xf numFmtId="0" fontId="30" fillId="5" borderId="102" xfId="0" applyFont="1" applyFill="1" applyBorder="1" applyAlignment="1">
      <alignment horizontal="center" vertical="center" wrapText="1"/>
    </xf>
    <xf numFmtId="0" fontId="30" fillId="5" borderId="103" xfId="0" applyFont="1" applyFill="1" applyBorder="1" applyAlignment="1">
      <alignment horizontal="center" vertical="center" wrapText="1"/>
    </xf>
    <xf numFmtId="44" fontId="27" fillId="0" borderId="43" xfId="0" applyNumberFormat="1" applyFont="1" applyBorder="1" applyAlignment="1">
      <alignment horizontal="right" wrapText="1"/>
    </xf>
    <xf numFmtId="4" fontId="19" fillId="0" borderId="11" xfId="0" applyNumberFormat="1" applyFont="1" applyBorder="1" applyAlignment="1">
      <alignment wrapText="1"/>
    </xf>
    <xf numFmtId="44" fontId="27" fillId="0" borderId="81" xfId="0" applyNumberFormat="1" applyFont="1" applyBorder="1" applyAlignment="1">
      <alignment wrapText="1"/>
    </xf>
    <xf numFmtId="0" fontId="36" fillId="5" borderId="101" xfId="0" applyFont="1" applyFill="1" applyBorder="1" applyAlignment="1">
      <alignment horizontal="center" vertical="center" wrapText="1"/>
    </xf>
    <xf numFmtId="0" fontId="36" fillId="5" borderId="102" xfId="0" applyFont="1" applyFill="1" applyBorder="1" applyAlignment="1">
      <alignment horizontal="center" vertical="center" wrapText="1"/>
    </xf>
    <xf numFmtId="0" fontId="36" fillId="5" borderId="103" xfId="0" applyFont="1" applyFill="1" applyBorder="1" applyAlignment="1">
      <alignment horizontal="center" vertical="center" wrapText="1"/>
    </xf>
    <xf numFmtId="0" fontId="31" fillId="5" borderId="101" xfId="0" applyFont="1" applyFill="1" applyBorder="1" applyAlignment="1">
      <alignment horizontal="center" vertical="center" wrapText="1"/>
    </xf>
    <xf numFmtId="4" fontId="36" fillId="5" borderId="102" xfId="0" applyNumberFormat="1" applyFont="1" applyFill="1" applyBorder="1" applyAlignment="1">
      <alignment horizontal="center" vertical="center" wrapText="1"/>
    </xf>
    <xf numFmtId="0" fontId="36" fillId="5" borderId="101" xfId="0" applyFont="1" applyFill="1" applyBorder="1"/>
    <xf numFmtId="0" fontId="31" fillId="5" borderId="101" xfId="0" applyFont="1" applyFill="1" applyBorder="1"/>
    <xf numFmtId="0" fontId="31" fillId="5" borderId="102" xfId="0" applyFont="1" applyFill="1" applyBorder="1"/>
    <xf numFmtId="0" fontId="31" fillId="5" borderId="103" xfId="0" applyFont="1" applyFill="1" applyBorder="1"/>
    <xf numFmtId="0" fontId="36" fillId="5" borderId="102" xfId="0" applyFont="1" applyFill="1" applyBorder="1" applyAlignment="1">
      <alignment vertical="center"/>
    </xf>
    <xf numFmtId="0" fontId="36" fillId="5" borderId="103" xfId="0" applyFont="1" applyFill="1" applyBorder="1" applyAlignment="1">
      <alignment vertical="center" wrapText="1"/>
    </xf>
    <xf numFmtId="4" fontId="36" fillId="5" borderId="102" xfId="0" applyNumberFormat="1" applyFont="1" applyFill="1" applyBorder="1" applyAlignment="1">
      <alignment vertical="center" wrapText="1"/>
    </xf>
    <xf numFmtId="4" fontId="21" fillId="2" borderId="13" xfId="0" applyNumberFormat="1" applyFont="1" applyFill="1" applyBorder="1"/>
    <xf numFmtId="0" fontId="21" fillId="2" borderId="80" xfId="0" applyFont="1" applyFill="1" applyBorder="1"/>
    <xf numFmtId="4" fontId="21"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1" fillId="0" borderId="81" xfId="0" applyNumberFormat="1" applyFont="1" applyBorder="1" applyAlignment="1">
      <alignment wrapText="1"/>
    </xf>
    <xf numFmtId="0" fontId="31" fillId="5" borderId="104" xfId="0" applyFont="1" applyFill="1" applyBorder="1" applyAlignment="1">
      <alignment horizontal="center" vertical="center" wrapText="1"/>
    </xf>
    <xf numFmtId="0" fontId="30" fillId="5" borderId="91" xfId="0" applyFont="1" applyFill="1" applyBorder="1" applyAlignment="1">
      <alignment vertical="center" wrapText="1"/>
    </xf>
    <xf numFmtId="0" fontId="21" fillId="3" borderId="93" xfId="0" applyFont="1" applyFill="1" applyBorder="1" applyAlignment="1">
      <alignment horizontal="left" vertical="center" wrapText="1" indent="1"/>
    </xf>
    <xf numFmtId="0" fontId="21" fillId="6" borderId="94" xfId="0" applyFont="1" applyFill="1" applyBorder="1" applyAlignment="1">
      <alignment horizontal="left"/>
    </xf>
    <xf numFmtId="0" fontId="21" fillId="6" borderId="95" xfId="0" applyFont="1" applyFill="1" applyBorder="1" applyAlignment="1">
      <alignment horizontal="left"/>
    </xf>
    <xf numFmtId="0" fontId="21" fillId="6" borderId="96" xfId="0" applyFont="1" applyFill="1" applyBorder="1" applyAlignment="1">
      <alignment horizontal="left"/>
    </xf>
    <xf numFmtId="9" fontId="21" fillId="0" borderId="81" xfId="2" applyFont="1" applyBorder="1"/>
    <xf numFmtId="4" fontId="19" fillId="0" borderId="5" xfId="0" applyNumberFormat="1" applyFont="1" applyBorder="1" applyAlignment="1">
      <alignment horizontal="right" wrapText="1"/>
    </xf>
    <xf numFmtId="4" fontId="21" fillId="0" borderId="81" xfId="0" applyNumberFormat="1" applyFont="1" applyBorder="1" applyAlignment="1">
      <alignment horizontal="right" wrapText="1"/>
    </xf>
    <xf numFmtId="0" fontId="48" fillId="4" borderId="56" xfId="0" applyFont="1" applyFill="1" applyBorder="1" applyAlignment="1">
      <alignment horizontal="center" vertical="center" wrapText="1"/>
    </xf>
    <xf numFmtId="0" fontId="48" fillId="4" borderId="57" xfId="0" applyFont="1" applyFill="1" applyBorder="1" applyAlignment="1">
      <alignment horizontal="center" vertical="center" wrapText="1"/>
    </xf>
    <xf numFmtId="44" fontId="48" fillId="4" borderId="58" xfId="3" applyFont="1" applyFill="1" applyBorder="1" applyAlignment="1">
      <alignment horizontal="center" vertical="center" wrapText="1"/>
    </xf>
    <xf numFmtId="0" fontId="48" fillId="4" borderId="57" xfId="0" applyFont="1" applyFill="1" applyBorder="1" applyAlignment="1">
      <alignment vertical="center" wrapText="1"/>
    </xf>
    <xf numFmtId="44" fontId="48" fillId="4" borderId="58" xfId="3" applyFont="1" applyFill="1" applyBorder="1" applyAlignment="1">
      <alignment vertical="center" wrapText="1"/>
    </xf>
    <xf numFmtId="0" fontId="48" fillId="4" borderId="56" xfId="0" applyFont="1" applyFill="1" applyBorder="1" applyAlignment="1">
      <alignment vertical="center" wrapText="1"/>
    </xf>
    <xf numFmtId="44" fontId="48" fillId="4" borderId="107" xfId="3" applyFont="1" applyFill="1" applyBorder="1" applyAlignment="1">
      <alignment vertical="center" wrapText="1"/>
    </xf>
    <xf numFmtId="0" fontId="48"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0" fillId="4" borderId="109" xfId="3" applyFont="1" applyFill="1" applyBorder="1" applyAlignment="1">
      <alignment vertical="center" wrapText="1"/>
    </xf>
    <xf numFmtId="44" fontId="30" fillId="4" borderId="110" xfId="3" applyFont="1" applyFill="1" applyBorder="1" applyAlignment="1">
      <alignment vertical="center" wrapText="1"/>
    </xf>
    <xf numFmtId="0" fontId="30" fillId="4" borderId="105" xfId="0" applyFont="1" applyFill="1" applyBorder="1" applyAlignment="1">
      <alignment vertical="center" wrapText="1"/>
    </xf>
    <xf numFmtId="0" fontId="48" fillId="4" borderId="106" xfId="0" applyFont="1" applyFill="1" applyBorder="1" applyAlignment="1">
      <alignment vertical="center" wrapText="1"/>
    </xf>
    <xf numFmtId="0" fontId="36" fillId="2" borderId="13" xfId="0" applyFont="1" applyFill="1" applyBorder="1"/>
    <xf numFmtId="0" fontId="19" fillId="2" borderId="71" xfId="0" applyFont="1" applyFill="1" applyBorder="1"/>
    <xf numFmtId="0" fontId="19" fillId="2" borderId="97" xfId="0" applyFont="1" applyFill="1" applyBorder="1"/>
    <xf numFmtId="4" fontId="21" fillId="2" borderId="71" xfId="0" applyNumberFormat="1" applyFont="1" applyFill="1" applyBorder="1" applyAlignment="1">
      <alignment horizontal="right" vertical="center" wrapText="1"/>
    </xf>
    <xf numFmtId="49" fontId="21" fillId="3" borderId="78" xfId="0" applyNumberFormat="1" applyFont="1" applyFill="1" applyBorder="1" applyAlignment="1">
      <alignment vertical="center"/>
    </xf>
    <xf numFmtId="49" fontId="21" fillId="3" borderId="9" xfId="0" applyNumberFormat="1" applyFont="1" applyFill="1" applyBorder="1" applyAlignment="1">
      <alignment vertical="center"/>
    </xf>
    <xf numFmtId="0" fontId="21" fillId="3" borderId="9" xfId="0" applyFont="1" applyFill="1" applyBorder="1" applyAlignment="1">
      <alignment vertical="center" wrapText="1"/>
    </xf>
    <xf numFmtId="44" fontId="21"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1" fillId="3" borderId="22" xfId="0" applyFont="1" applyFill="1" applyBorder="1" applyAlignment="1">
      <alignment vertical="center" wrapText="1"/>
    </xf>
    <xf numFmtId="0" fontId="49" fillId="0" borderId="0" xfId="0" applyFont="1" applyAlignment="1">
      <alignment vertical="center"/>
    </xf>
    <xf numFmtId="0" fontId="49" fillId="4" borderId="0" xfId="0" applyFont="1" applyFill="1" applyAlignment="1">
      <alignment vertical="center"/>
    </xf>
    <xf numFmtId="0" fontId="49" fillId="0" borderId="0" xfId="0" applyFont="1"/>
    <xf numFmtId="0" fontId="49" fillId="4" borderId="0" xfId="0" applyFont="1" applyFill="1"/>
    <xf numFmtId="4" fontId="48" fillId="4" borderId="57" xfId="0" applyNumberFormat="1" applyFont="1" applyFill="1" applyBorder="1" applyAlignment="1">
      <alignment horizontal="center" vertical="center" wrapText="1"/>
    </xf>
    <xf numFmtId="9" fontId="48" fillId="4" borderId="57" xfId="0" applyNumberFormat="1" applyFont="1" applyFill="1" applyBorder="1" applyAlignment="1">
      <alignment horizontal="center" vertical="center" wrapText="1"/>
    </xf>
    <xf numFmtId="44" fontId="30" fillId="4" borderId="6" xfId="3" applyFont="1" applyFill="1" applyBorder="1" applyAlignment="1">
      <alignment vertical="center" wrapText="1"/>
    </xf>
    <xf numFmtId="0" fontId="50" fillId="0" borderId="0" xfId="0" applyFont="1"/>
    <xf numFmtId="0" fontId="51" fillId="0" borderId="0" xfId="0" applyFont="1"/>
    <xf numFmtId="0" fontId="48" fillId="4" borderId="105" xfId="0" applyFont="1" applyFill="1" applyBorder="1" applyAlignment="1">
      <alignment horizontal="center" vertical="center" wrapText="1"/>
    </xf>
    <xf numFmtId="0" fontId="48" fillId="4" borderId="106" xfId="0" applyFont="1" applyFill="1" applyBorder="1" applyAlignment="1">
      <alignment horizontal="center" vertical="center" wrapText="1"/>
    </xf>
    <xf numFmtId="4" fontId="48" fillId="4" borderId="106" xfId="0" applyNumberFormat="1" applyFont="1" applyFill="1" applyBorder="1" applyAlignment="1">
      <alignment horizontal="center" vertical="center" wrapText="1"/>
    </xf>
    <xf numFmtId="9" fontId="48" fillId="4" borderId="106" xfId="0" applyNumberFormat="1" applyFont="1" applyFill="1" applyBorder="1" applyAlignment="1">
      <alignment horizontal="center" vertical="center" wrapText="1"/>
    </xf>
    <xf numFmtId="44" fontId="48" fillId="4" borderId="107" xfId="3" applyFont="1" applyFill="1" applyBorder="1" applyAlignment="1">
      <alignment horizontal="center" vertical="center" wrapText="1"/>
    </xf>
    <xf numFmtId="44" fontId="30"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1" fillId="3" borderId="71" xfId="0" applyFont="1" applyFill="1" applyBorder="1"/>
    <xf numFmtId="0" fontId="21" fillId="3" borderId="70" xfId="0" applyFont="1" applyFill="1" applyBorder="1"/>
    <xf numFmtId="0" fontId="21" fillId="6" borderId="7" xfId="0" applyFont="1" applyFill="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6" borderId="7" xfId="0" applyFont="1" applyFill="1" applyBorder="1" applyAlignment="1">
      <alignment horizontal="left" wrapText="1"/>
    </xf>
    <xf numFmtId="0" fontId="21" fillId="2" borderId="21" xfId="0" applyFont="1" applyFill="1" applyBorder="1" applyAlignment="1">
      <alignment wrapText="1"/>
    </xf>
    <xf numFmtId="0" fontId="19" fillId="2" borderId="21" xfId="0" applyFont="1" applyFill="1" applyBorder="1" applyAlignment="1">
      <alignment horizontal="left" wrapText="1"/>
    </xf>
    <xf numFmtId="0" fontId="30" fillId="4" borderId="1" xfId="0" applyFont="1" applyFill="1" applyBorder="1" applyAlignment="1">
      <alignment horizontal="center" vertical="center" wrapText="1"/>
    </xf>
    <xf numFmtId="0" fontId="21" fillId="3" borderId="7" xfId="0" applyFont="1" applyFill="1" applyBorder="1" applyAlignment="1">
      <alignment horizontal="left"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1" fillId="3" borderId="77" xfId="0" applyNumberFormat="1" applyFont="1" applyFill="1" applyBorder="1" applyAlignment="1">
      <alignment vertical="center"/>
    </xf>
    <xf numFmtId="49" fontId="21" fillId="3" borderId="79" xfId="0" applyNumberFormat="1" applyFont="1" applyFill="1" applyBorder="1" applyAlignment="1">
      <alignment vertical="center"/>
    </xf>
    <xf numFmtId="0" fontId="21" fillId="6" borderId="83" xfId="0" applyFont="1" applyFill="1" applyBorder="1" applyAlignment="1">
      <alignment horizontal="left"/>
    </xf>
    <xf numFmtId="0" fontId="1" fillId="0" borderId="0" xfId="0" applyFont="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7" xfId="0" applyFont="1" applyBorder="1" applyAlignment="1">
      <alignment horizontal="left" vertical="center" indent="5"/>
    </xf>
    <xf numFmtId="0" fontId="1" fillId="5" borderId="0" xfId="0" applyFont="1" applyFill="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7" borderId="0" xfId="0" applyFont="1" applyFill="1" applyAlignment="1">
      <alignment vertical="center" wrapText="1"/>
    </xf>
    <xf numFmtId="0" fontId="1" fillId="0" borderId="41" xfId="0" applyFont="1" applyBorder="1" applyAlignment="1">
      <alignment vertical="center" wrapText="1"/>
    </xf>
    <xf numFmtId="0" fontId="1" fillId="0" borderId="48" xfId="0" applyFont="1" applyBorder="1" applyAlignment="1">
      <alignment vertical="center" wrapText="1"/>
    </xf>
    <xf numFmtId="0" fontId="1" fillId="7" borderId="0" xfId="0" applyFont="1" applyFill="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indent="5"/>
    </xf>
    <xf numFmtId="0" fontId="1" fillId="0" borderId="40" xfId="0" applyFont="1" applyBorder="1" applyAlignment="1">
      <alignment horizontal="left" vertical="center" wrapText="1" indent="5"/>
    </xf>
    <xf numFmtId="0" fontId="1" fillId="0" borderId="40" xfId="0" applyFont="1" applyBorder="1" applyAlignment="1">
      <alignment vertical="center"/>
    </xf>
    <xf numFmtId="0" fontId="1" fillId="0" borderId="40" xfId="0" applyFont="1" applyBorder="1" applyAlignment="1">
      <alignment horizontal="left" vertical="top" wrapText="1"/>
    </xf>
    <xf numFmtId="0" fontId="1" fillId="0" borderId="47" xfId="0" applyFont="1" applyBorder="1" applyAlignment="1">
      <alignment horizontal="left" vertical="center" wrapText="1" indent="5"/>
    </xf>
    <xf numFmtId="0" fontId="1" fillId="0" borderId="47"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indent="5"/>
    </xf>
    <xf numFmtId="0" fontId="1" fillId="0" borderId="0" xfId="0" applyFont="1"/>
    <xf numFmtId="165" fontId="1" fillId="0" borderId="0" xfId="0" applyNumberFormat="1" applyFont="1"/>
    <xf numFmtId="165" fontId="1" fillId="0" borderId="0" xfId="0" applyNumberFormat="1" applyFont="1" applyAlignment="1">
      <alignment horizontal="right"/>
    </xf>
    <xf numFmtId="165" fontId="1" fillId="0" borderId="34" xfId="0" applyNumberFormat="1" applyFont="1" applyBorder="1"/>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9" fillId="2" borderId="1" xfId="0" applyFont="1" applyFill="1" applyBorder="1" applyAlignment="1"/>
    <xf numFmtId="0" fontId="0" fillId="0" borderId="1" xfId="0" applyBorder="1" applyAlignment="1"/>
    <xf numFmtId="0" fontId="21" fillId="2" borderId="1" xfId="0" applyFont="1" applyFill="1" applyBorder="1" applyAlignment="1"/>
    <xf numFmtId="44" fontId="21" fillId="2" borderId="1" xfId="3" applyFont="1" applyFill="1" applyBorder="1" applyAlignment="1">
      <alignment vertical="center"/>
    </xf>
    <xf numFmtId="0" fontId="0" fillId="0" borderId="1" xfId="0" applyBorder="1" applyAlignment="1">
      <alignment vertical="center"/>
    </xf>
    <xf numFmtId="44" fontId="21"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1" fillId="2" borderId="21" xfId="3" applyNumberFormat="1" applyFont="1" applyFill="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44" fontId="21"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7" fillId="2" borderId="21" xfId="3" applyFont="1" applyFill="1" applyBorder="1" applyAlignment="1">
      <alignment vertical="center" wrapText="1"/>
    </xf>
    <xf numFmtId="44" fontId="31" fillId="2" borderId="53" xfId="3" applyFont="1" applyFill="1" applyBorder="1" applyAlignment="1">
      <alignment vertical="center" wrapText="1"/>
    </xf>
    <xf numFmtId="0" fontId="0" fillId="0" borderId="34" xfId="0" applyBorder="1" applyAlignment="1">
      <alignment vertical="center" wrapText="1"/>
    </xf>
    <xf numFmtId="0" fontId="0" fillId="0" borderId="55" xfId="0" applyBorder="1" applyAlignment="1">
      <alignment vertical="center" wrapText="1"/>
    </xf>
    <xf numFmtId="0" fontId="21" fillId="2" borderId="21" xfId="0" applyFont="1" applyFill="1" applyBorder="1" applyAlignment="1">
      <alignment vertical="center" wrapText="1"/>
    </xf>
    <xf numFmtId="0" fontId="0" fillId="0" borderId="22" xfId="0" applyBorder="1" applyAlignment="1">
      <alignment vertical="center" wrapText="1"/>
    </xf>
    <xf numFmtId="0" fontId="21" fillId="2" borderId="21" xfId="0" applyFont="1" applyFill="1" applyBorder="1" applyAlignment="1">
      <alignment horizontal="right"/>
    </xf>
    <xf numFmtId="0" fontId="21" fillId="2" borderId="7" xfId="0" applyFont="1" applyFill="1" applyBorder="1" applyAlignment="1">
      <alignment horizontal="right"/>
    </xf>
    <xf numFmtId="0" fontId="21" fillId="2" borderId="22" xfId="0" applyFont="1" applyFill="1" applyBorder="1" applyAlignment="1">
      <alignment horizontal="right"/>
    </xf>
    <xf numFmtId="0" fontId="21" fillId="3" borderId="27"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8"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13" xfId="0" applyFont="1" applyBorder="1" applyAlignment="1">
      <alignment horizontal="left" vertical="center" wrapText="1"/>
    </xf>
    <xf numFmtId="0" fontId="21" fillId="0" borderId="28" xfId="0" applyFont="1" applyBorder="1" applyAlignment="1">
      <alignment horizontal="left" vertical="center" wrapText="1"/>
    </xf>
    <xf numFmtId="44" fontId="21" fillId="2" borderId="49" xfId="3" applyFont="1" applyFill="1" applyBorder="1" applyAlignment="1">
      <alignment horizontal="center" vertical="center" wrapText="1"/>
    </xf>
    <xf numFmtId="44" fontId="21" fillId="2" borderId="50" xfId="3" applyFont="1" applyFill="1" applyBorder="1" applyAlignment="1">
      <alignment horizontal="center" vertical="center" wrapText="1"/>
    </xf>
    <xf numFmtId="44" fontId="21" fillId="2" borderId="51" xfId="3" applyFont="1" applyFill="1" applyBorder="1" applyAlignment="1">
      <alignment horizontal="center" vertical="center" wrapText="1"/>
    </xf>
    <xf numFmtId="0" fontId="31" fillId="2" borderId="53" xfId="0" applyFont="1" applyFill="1" applyBorder="1" applyAlignment="1">
      <alignment horizontal="center" vertical="center" wrapText="1"/>
    </xf>
    <xf numFmtId="0" fontId="0" fillId="0" borderId="54" xfId="0" applyBorder="1" applyAlignment="1">
      <alignment vertical="center" wrapText="1"/>
    </xf>
    <xf numFmtId="0" fontId="30"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2" xfId="0" applyFont="1" applyBorder="1" applyAlignment="1">
      <alignment horizontal="left" vertical="center" wrapText="1"/>
    </xf>
    <xf numFmtId="0" fontId="21" fillId="3" borderId="21"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2" xfId="0" applyFont="1" applyFill="1" applyBorder="1" applyAlignment="1">
      <alignment horizontal="left" vertical="center" wrapText="1"/>
    </xf>
    <xf numFmtId="44" fontId="21" fillId="2" borderId="21" xfId="3" applyFont="1" applyFill="1" applyBorder="1" applyAlignment="1">
      <alignment horizontal="center" vertical="center" wrapText="1"/>
    </xf>
    <xf numFmtId="44" fontId="21" fillId="2" borderId="7" xfId="3" applyFont="1" applyFill="1" applyBorder="1" applyAlignment="1">
      <alignment horizontal="center" vertical="center" wrapText="1"/>
    </xf>
    <xf numFmtId="44" fontId="21" fillId="2" borderId="3" xfId="3" applyFont="1" applyFill="1" applyBorder="1" applyAlignment="1">
      <alignment horizontal="center" vertical="center" wrapText="1"/>
    </xf>
    <xf numFmtId="44" fontId="21" fillId="0" borderId="27" xfId="3" applyFont="1" applyBorder="1" applyAlignment="1">
      <alignment horizontal="center" vertical="center" wrapText="1"/>
    </xf>
    <xf numFmtId="44" fontId="21" fillId="0" borderId="13" xfId="3" applyFont="1" applyBorder="1" applyAlignment="1">
      <alignment horizontal="center" vertical="center" wrapText="1"/>
    </xf>
    <xf numFmtId="44" fontId="21" fillId="0" borderId="11" xfId="3" applyFont="1" applyBorder="1" applyAlignment="1">
      <alignment horizontal="center" vertical="center" wrapText="1"/>
    </xf>
    <xf numFmtId="0" fontId="21" fillId="3" borderId="1" xfId="0" applyFont="1" applyFill="1" applyBorder="1" applyAlignment="1">
      <alignment horizontal="left" vertical="center" wrapText="1"/>
    </xf>
    <xf numFmtId="44" fontId="21" fillId="2" borderId="1" xfId="3" applyFont="1" applyFill="1" applyBorder="1" applyAlignment="1">
      <alignment horizontal="center"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3" borderId="21" xfId="0" applyFont="1" applyFill="1" applyBorder="1" applyAlignment="1">
      <alignment vertical="center" wrapText="1"/>
    </xf>
    <xf numFmtId="0" fontId="23"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5"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19" fillId="0" borderId="0" xfId="0" applyNumberFormat="1" applyFont="1" applyAlignment="1">
      <alignment horizontal="center"/>
    </xf>
    <xf numFmtId="49" fontId="27" fillId="0" borderId="0" xfId="0" applyNumberFormat="1" applyFont="1" applyAlignment="1">
      <alignment horizont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7" xfId="0" applyFont="1" applyFill="1" applyBorder="1" applyAlignment="1">
      <alignment horizontal="center" vertical="center" wrapText="1"/>
    </xf>
    <xf numFmtId="44" fontId="30" fillId="4" borderId="3" xfId="3" applyFont="1" applyFill="1" applyBorder="1" applyAlignment="1">
      <alignment horizontal="center" vertical="center" wrapText="1"/>
    </xf>
    <xf numFmtId="44" fontId="30" fillId="4" borderId="10"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44" fontId="30" fillId="4" borderId="33" xfId="3" applyFont="1" applyFill="1" applyBorder="1" applyAlignment="1">
      <alignment horizontal="center" vertical="center" wrapText="1"/>
    </xf>
    <xf numFmtId="44" fontId="21" fillId="0" borderId="12" xfId="3" applyFont="1" applyBorder="1" applyAlignment="1">
      <alignment horizontal="center" vertical="center" wrapText="1"/>
    </xf>
    <xf numFmtId="44" fontId="30" fillId="4" borderId="18" xfId="3" applyFont="1" applyFill="1" applyBorder="1" applyAlignment="1">
      <alignment horizontal="center" vertical="center" wrapText="1"/>
    </xf>
    <xf numFmtId="44" fontId="30" fillId="4" borderId="20" xfId="3" applyFont="1" applyFill="1" applyBorder="1" applyAlignment="1">
      <alignment horizontal="center" vertical="center" wrapText="1"/>
    </xf>
    <xf numFmtId="44" fontId="30" fillId="4" borderId="12" xfId="3" applyFont="1" applyFill="1" applyBorder="1" applyAlignment="1">
      <alignment horizontal="center" vertical="center" wrapText="1"/>
    </xf>
    <xf numFmtId="0" fontId="21" fillId="6" borderId="2" xfId="0" applyFont="1" applyFill="1" applyBorder="1" applyAlignment="1">
      <alignment horizontal="left" wrapText="1"/>
    </xf>
    <xf numFmtId="0" fontId="21" fillId="6" borderId="7" xfId="0" applyFont="1" applyFill="1" applyBorder="1" applyAlignment="1">
      <alignment horizontal="left" wrapText="1"/>
    </xf>
    <xf numFmtId="0" fontId="19" fillId="2" borderId="21" xfId="0" applyFont="1" applyFill="1" applyBorder="1" applyAlignment="1">
      <alignment horizontal="left" wrapText="1"/>
    </xf>
    <xf numFmtId="49" fontId="24" fillId="0" borderId="0" xfId="0" applyNumberFormat="1" applyFont="1" applyAlignment="1">
      <alignment horizontal="left"/>
    </xf>
    <xf numFmtId="0" fontId="21" fillId="6" borderId="2" xfId="0" applyFont="1" applyFill="1" applyBorder="1" applyAlignment="1">
      <alignment horizontal="left"/>
    </xf>
    <xf numFmtId="0" fontId="21" fillId="6" borderId="7" xfId="0" applyFont="1" applyFill="1" applyBorder="1" applyAlignment="1">
      <alignment horizontal="left"/>
    </xf>
    <xf numFmtId="44" fontId="30" fillId="4" borderId="1" xfId="3" applyFont="1" applyFill="1" applyBorder="1" applyAlignment="1">
      <alignment horizontal="center" vertical="center" wrapText="1"/>
    </xf>
    <xf numFmtId="0" fontId="21" fillId="2" borderId="21" xfId="0" applyFont="1" applyFill="1" applyBorder="1" applyAlignment="1">
      <alignment wrapText="1"/>
    </xf>
    <xf numFmtId="0" fontId="21"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9" fontId="20" fillId="0" borderId="7" xfId="0" applyNumberFormat="1" applyFont="1" applyBorder="1" applyAlignment="1">
      <alignment horizontal="left"/>
    </xf>
    <xf numFmtId="49" fontId="20" fillId="0" borderId="22" xfId="0" applyNumberFormat="1" applyFont="1" applyBorder="1" applyAlignment="1">
      <alignment horizontal="left"/>
    </xf>
    <xf numFmtId="49" fontId="21" fillId="2" borderId="2" xfId="0" applyNumberFormat="1" applyFont="1" applyFill="1" applyBorder="1" applyAlignment="1">
      <alignment vertical="center"/>
    </xf>
    <xf numFmtId="49" fontId="21" fillId="2" borderId="7" xfId="0" applyNumberFormat="1" applyFont="1" applyFill="1" applyBorder="1" applyAlignment="1">
      <alignment vertical="center"/>
    </xf>
    <xf numFmtId="0" fontId="21"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1"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0" fontId="20" fillId="2" borderId="77" xfId="0" applyFont="1" applyFill="1" applyBorder="1" applyAlignment="1"/>
    <xf numFmtId="0" fontId="47" fillId="0" borderId="7" xfId="0" applyFont="1" applyBorder="1" applyAlignment="1"/>
    <xf numFmtId="0" fontId="21"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0" fontId="0" fillId="2" borderId="7" xfId="0" applyFill="1" applyBorder="1" applyAlignment="1">
      <alignment wrapText="1"/>
    </xf>
    <xf numFmtId="0" fontId="0" fillId="2" borderId="72" xfId="0" applyFill="1" applyBorder="1" applyAlignment="1">
      <alignment wrapText="1"/>
    </xf>
    <xf numFmtId="4" fontId="21" fillId="2" borderId="77" xfId="0" applyNumberFormat="1" applyFont="1" applyFill="1" applyBorder="1" applyAlignment="1">
      <alignment horizontal="right" wrapText="1"/>
    </xf>
    <xf numFmtId="0" fontId="0" fillId="0" borderId="72" xfId="0" applyBorder="1" applyAlignment="1">
      <alignment wrapText="1"/>
    </xf>
    <xf numFmtId="49" fontId="20" fillId="0" borderId="77" xfId="0" applyNumberFormat="1" applyFont="1" applyBorder="1" applyAlignment="1">
      <alignment horizontal="left"/>
    </xf>
    <xf numFmtId="0" fontId="21" fillId="3" borderId="77" xfId="0" applyFont="1" applyFill="1" applyBorder="1" applyAlignment="1">
      <alignment horizontal="left" vertical="center" wrapText="1"/>
    </xf>
    <xf numFmtId="0" fontId="0" fillId="0" borderId="7" xfId="0" applyBorder="1" applyAlignment="1">
      <alignment horizontal="left" vertical="center" wrapText="1"/>
    </xf>
    <xf numFmtId="0" fontId="21" fillId="2" borderId="77" xfId="0" applyFont="1" applyFill="1" applyBorder="1" applyAlignment="1">
      <alignment horizontal="left" vertical="center" wrapText="1"/>
    </xf>
    <xf numFmtId="44" fontId="21"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1" fillId="2" borderId="77" xfId="0" applyFont="1" applyFill="1" applyBorder="1" applyAlignment="1">
      <alignment wrapText="1"/>
    </xf>
    <xf numFmtId="0" fontId="21" fillId="2" borderId="77" xfId="0" applyFont="1" applyFill="1" applyBorder="1" applyAlignment="1">
      <alignment horizontal="center" vertical="center" wrapText="1"/>
    </xf>
    <xf numFmtId="0" fontId="21" fillId="2" borderId="79" xfId="0" applyFont="1" applyFill="1" applyBorder="1" applyAlignment="1">
      <alignment wrapText="1"/>
    </xf>
    <xf numFmtId="0" fontId="0" fillId="0" borderId="13" xfId="0" applyBorder="1" applyAlignment="1">
      <alignment wrapText="1"/>
    </xf>
    <xf numFmtId="0" fontId="25" fillId="2" borderId="77" xfId="0" applyFont="1" applyFill="1" applyBorder="1" applyAlignment="1">
      <alignment wrapText="1"/>
    </xf>
    <xf numFmtId="4" fontId="21" fillId="2" borderId="79" xfId="0" applyNumberFormat="1" applyFont="1" applyFill="1"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49" fontId="20" fillId="0" borderId="77" xfId="0" applyNumberFormat="1" applyFont="1" applyBorder="1" applyAlignment="1"/>
    <xf numFmtId="0" fontId="0" fillId="0" borderId="7" xfId="0" applyBorder="1" applyAlignment="1"/>
    <xf numFmtId="4" fontId="21"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5" fillId="2" borderId="77" xfId="0" applyNumberFormat="1" applyFont="1" applyFill="1" applyBorder="1" applyAlignment="1">
      <alignment horizontal="right" wrapText="1"/>
    </xf>
    <xf numFmtId="0" fontId="21" fillId="3" borderId="77" xfId="0" applyFont="1" applyFill="1" applyBorder="1" applyAlignment="1">
      <alignment vertical="center" wrapText="1"/>
    </xf>
    <xf numFmtId="49" fontId="21" fillId="3" borderId="77" xfId="0" applyNumberFormat="1" applyFont="1" applyFill="1" applyBorder="1" applyAlignment="1">
      <alignment vertical="center"/>
    </xf>
    <xf numFmtId="0" fontId="21" fillId="6" borderId="82" xfId="0" applyFont="1" applyFill="1" applyBorder="1" applyAlignment="1">
      <alignment horizontal="left" wrapText="1"/>
    </xf>
    <xf numFmtId="0" fontId="21" fillId="6" borderId="83" xfId="0" applyFont="1" applyFill="1" applyBorder="1" applyAlignment="1">
      <alignment horizontal="left" wrapText="1"/>
    </xf>
    <xf numFmtId="49" fontId="21" fillId="3" borderId="79" xfId="0" applyNumberFormat="1" applyFont="1" applyFill="1" applyBorder="1" applyAlignment="1">
      <alignment vertical="center"/>
    </xf>
    <xf numFmtId="0" fontId="21" fillId="6" borderId="82" xfId="0" applyFont="1" applyFill="1" applyBorder="1" applyAlignment="1">
      <alignment horizontal="left"/>
    </xf>
    <xf numFmtId="0" fontId="21" fillId="6" borderId="83" xfId="0" applyFont="1" applyFill="1" applyBorder="1" applyAlignment="1">
      <alignment horizontal="left"/>
    </xf>
    <xf numFmtId="0" fontId="30" fillId="5" borderId="7" xfId="0" applyFont="1" applyFill="1" applyBorder="1" applyAlignment="1">
      <alignment horizontal="left" vertical="center" wrapText="1"/>
    </xf>
    <xf numFmtId="0" fontId="30" fillId="5" borderId="72" xfId="0" applyFont="1" applyFill="1" applyBorder="1" applyAlignment="1">
      <alignment horizontal="left" vertical="center" wrapText="1"/>
    </xf>
    <xf numFmtId="49" fontId="21" fillId="0" borderId="0" xfId="0" applyNumberFormat="1" applyFont="1" applyAlignment="1">
      <alignment horizontal="left"/>
    </xf>
    <xf numFmtId="49" fontId="21" fillId="3" borderId="92" xfId="0" applyNumberFormat="1" applyFont="1" applyFill="1" applyBorder="1" applyAlignment="1">
      <alignment vertical="center"/>
    </xf>
    <xf numFmtId="49" fontId="21" fillId="3" borderId="0" xfId="0" applyNumberFormat="1" applyFont="1" applyFill="1" applyAlignment="1">
      <alignment vertical="center"/>
    </xf>
    <xf numFmtId="0" fontId="25" fillId="6" borderId="82" xfId="0" applyFont="1" applyFill="1" applyBorder="1" applyAlignment="1">
      <alignment horizontal="left" wrapText="1"/>
    </xf>
    <xf numFmtId="0" fontId="25" fillId="6" borderId="83" xfId="0" applyFont="1" applyFill="1" applyBorder="1" applyAlignment="1">
      <alignment horizontal="left" wrapText="1"/>
    </xf>
    <xf numFmtId="49" fontId="21" fillId="0" borderId="77" xfId="0" applyNumberFormat="1" applyFont="1" applyBorder="1" applyAlignment="1">
      <alignment horizontal="left"/>
    </xf>
    <xf numFmtId="0" fontId="20" fillId="3" borderId="77" xfId="0" applyFont="1" applyFill="1" applyBorder="1" applyAlignment="1"/>
    <xf numFmtId="0" fontId="47" fillId="3" borderId="7" xfId="0" applyFont="1" applyFill="1" applyBorder="1" applyAlignment="1"/>
    <xf numFmtId="49" fontId="38" fillId="0" borderId="0" xfId="0" applyNumberFormat="1" applyFont="1" applyAlignment="1">
      <alignment horizontal="center"/>
    </xf>
    <xf numFmtId="0" fontId="30" fillId="5" borderId="65" xfId="0" applyFont="1" applyFill="1" applyBorder="1" applyAlignment="1">
      <alignment horizontal="center" wrapText="1"/>
    </xf>
    <xf numFmtId="0" fontId="30" fillId="5" borderId="66" xfId="0" applyFont="1" applyFill="1" applyBorder="1" applyAlignment="1">
      <alignment horizontal="center" wrapText="1"/>
    </xf>
    <xf numFmtId="0" fontId="30" fillId="5" borderId="67" xfId="0" applyFont="1" applyFill="1" applyBorder="1" applyAlignment="1">
      <alignment horizontal="center" wrapText="1"/>
    </xf>
    <xf numFmtId="0" fontId="30" fillId="5" borderId="73" xfId="0" applyFont="1" applyFill="1" applyBorder="1" applyAlignment="1">
      <alignment horizontal="center" wrapText="1"/>
    </xf>
    <xf numFmtId="0" fontId="30" fillId="5" borderId="74" xfId="0" applyFont="1" applyFill="1" applyBorder="1" applyAlignment="1">
      <alignment horizontal="center" wrapText="1"/>
    </xf>
    <xf numFmtId="0" fontId="30" fillId="5" borderId="75" xfId="0" applyFont="1" applyFill="1" applyBorder="1" applyAlignment="1">
      <alignment horizontal="center" wrapText="1"/>
    </xf>
    <xf numFmtId="0" fontId="30" fillId="5" borderId="65"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1" fillId="0" borderId="0" xfId="0" applyFont="1" applyAlignment="1"/>
    <xf numFmtId="49" fontId="20" fillId="0" borderId="0" xfId="0" applyNumberFormat="1" applyFont="1" applyAlignment="1">
      <alignment horizontal="center"/>
    </xf>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9"/>
  <sheetViews>
    <sheetView tabSelected="1" zoomScale="80" zoomScaleNormal="80" workbookViewId="0">
      <selection activeCell="A12" sqref="A12"/>
    </sheetView>
  </sheetViews>
  <sheetFormatPr defaultColWidth="9.140625" defaultRowHeight="15.75"/>
  <cols>
    <col min="1" max="1" width="202.5703125" style="37" customWidth="1"/>
    <col min="2" max="2" width="119" style="33" customWidth="1"/>
    <col min="3" max="16384" width="9.140625" style="33"/>
  </cols>
  <sheetData>
    <row r="1" spans="1:1" ht="27.75" customHeight="1">
      <c r="A1" s="238" t="s">
        <v>0</v>
      </c>
    </row>
    <row r="2" spans="1:1" ht="15" customHeight="1" thickBot="1">
      <c r="A2" s="524"/>
    </row>
    <row r="3" spans="1:1" ht="22.5" customHeight="1" thickTop="1">
      <c r="A3" s="525" t="s">
        <v>1</v>
      </c>
    </row>
    <row r="4" spans="1:1" ht="15" customHeight="1">
      <c r="A4" s="212" t="s">
        <v>2</v>
      </c>
    </row>
    <row r="5" spans="1:1" ht="15" customHeight="1">
      <c r="A5" s="212" t="s">
        <v>3</v>
      </c>
    </row>
    <row r="6" spans="1:1" ht="15" customHeight="1">
      <c r="A6" s="212" t="s">
        <v>4</v>
      </c>
    </row>
    <row r="7" spans="1:1" ht="15" customHeight="1">
      <c r="A7" s="526"/>
    </row>
    <row r="8" spans="1:1" ht="15" customHeight="1">
      <c r="A8" s="212" t="s">
        <v>5</v>
      </c>
    </row>
    <row r="9" spans="1:1" ht="15" customHeight="1">
      <c r="A9" s="212"/>
    </row>
    <row r="10" spans="1:1" ht="15" customHeight="1">
      <c r="A10" s="212" t="s">
        <v>6</v>
      </c>
    </row>
    <row r="11" spans="1:1" ht="15" customHeight="1">
      <c r="A11" s="213" t="s">
        <v>7</v>
      </c>
    </row>
    <row r="12" spans="1:1" ht="15" customHeight="1">
      <c r="A12" s="527" t="s">
        <v>8</v>
      </c>
    </row>
    <row r="13" spans="1:1" ht="15" customHeight="1">
      <c r="A13" s="527" t="s">
        <v>9</v>
      </c>
    </row>
    <row r="14" spans="1:1" ht="15" customHeight="1">
      <c r="A14" s="527" t="s">
        <v>10</v>
      </c>
    </row>
    <row r="15" spans="1:1" ht="15" customHeight="1">
      <c r="A15" s="527" t="s">
        <v>11</v>
      </c>
    </row>
    <row r="16" spans="1:1" ht="15" customHeight="1">
      <c r="A16" s="527" t="s">
        <v>12</v>
      </c>
    </row>
    <row r="17" spans="1:1" ht="15" customHeight="1">
      <c r="A17" s="527" t="s">
        <v>13</v>
      </c>
    </row>
    <row r="18" spans="1:1" ht="15" customHeight="1">
      <c r="A18" s="527"/>
    </row>
    <row r="19" spans="1:1" ht="27" customHeight="1">
      <c r="A19" s="526" t="s">
        <v>14</v>
      </c>
    </row>
    <row r="20" spans="1:1" ht="15" customHeight="1">
      <c r="A20" s="526"/>
    </row>
    <row r="21" spans="1:1" ht="15" customHeight="1">
      <c r="A21" s="214" t="s">
        <v>15</v>
      </c>
    </row>
    <row r="22" spans="1:1" ht="43.5" customHeight="1" thickBot="1">
      <c r="A22" s="215" t="s">
        <v>16</v>
      </c>
    </row>
    <row r="23" spans="1:1" ht="15" customHeight="1" thickTop="1">
      <c r="A23" s="528"/>
    </row>
    <row r="24" spans="1:1" ht="15" customHeight="1" thickBot="1">
      <c r="A24" s="239" t="s">
        <v>17</v>
      </c>
    </row>
    <row r="25" spans="1:1" ht="15" customHeight="1">
      <c r="A25" s="216" t="s">
        <v>18</v>
      </c>
    </row>
    <row r="26" spans="1:1" ht="63" customHeight="1">
      <c r="A26" s="529" t="s">
        <v>19</v>
      </c>
    </row>
    <row r="27" spans="1:1" ht="15" customHeight="1">
      <c r="A27" s="529"/>
    </row>
    <row r="28" spans="1:1" ht="41.25" customHeight="1">
      <c r="A28" s="529" t="s">
        <v>20</v>
      </c>
    </row>
    <row r="29" spans="1:1" ht="15" customHeight="1">
      <c r="A29" s="529"/>
    </row>
    <row r="30" spans="1:1" ht="69" customHeight="1">
      <c r="A30" s="529" t="s">
        <v>21</v>
      </c>
    </row>
    <row r="31" spans="1:1" ht="15" customHeight="1">
      <c r="A31" s="529"/>
    </row>
    <row r="32" spans="1:1" ht="60.75" customHeight="1">
      <c r="A32" s="529" t="s">
        <v>22</v>
      </c>
    </row>
    <row r="33" spans="1:1" ht="15" customHeight="1">
      <c r="A33" s="529"/>
    </row>
    <row r="34" spans="1:1" ht="50.25" customHeight="1" thickBot="1">
      <c r="A34" s="217" t="s">
        <v>23</v>
      </c>
    </row>
    <row r="35" spans="1:1" ht="12" customHeight="1">
      <c r="A35" s="530"/>
    </row>
    <row r="36" spans="1:1" ht="18.75" customHeight="1">
      <c r="A36" s="218" t="s">
        <v>24</v>
      </c>
    </row>
    <row r="37" spans="1:1" ht="22.5" customHeight="1">
      <c r="A37" s="219" t="s">
        <v>25</v>
      </c>
    </row>
    <row r="38" spans="1:1" ht="22.5" customHeight="1">
      <c r="A38" s="531" t="s">
        <v>26</v>
      </c>
    </row>
    <row r="39" spans="1:1" ht="21.75" customHeight="1" thickBot="1">
      <c r="A39" s="532" t="s">
        <v>27</v>
      </c>
    </row>
    <row r="40" spans="1:1" ht="15" customHeight="1" thickBot="1">
      <c r="A40" s="533"/>
    </row>
    <row r="41" spans="1:1" ht="21.75" customHeight="1">
      <c r="A41" s="216" t="s">
        <v>28</v>
      </c>
    </row>
    <row r="42" spans="1:1" ht="25.5" customHeight="1">
      <c r="A42" s="529" t="s">
        <v>29</v>
      </c>
    </row>
    <row r="43" spans="1:1" ht="15" customHeight="1">
      <c r="A43" s="529"/>
    </row>
    <row r="44" spans="1:1" ht="23.25" customHeight="1">
      <c r="A44" s="529" t="s">
        <v>30</v>
      </c>
    </row>
    <row r="45" spans="1:1" ht="15" customHeight="1">
      <c r="A45" s="529"/>
    </row>
    <row r="46" spans="1:1" ht="48.75" customHeight="1">
      <c r="A46" s="529" t="s">
        <v>31</v>
      </c>
    </row>
    <row r="47" spans="1:1" ht="15" customHeight="1">
      <c r="A47" s="529"/>
    </row>
    <row r="48" spans="1:1" ht="44.25" customHeight="1" thickBot="1">
      <c r="A48" s="529" t="s">
        <v>32</v>
      </c>
    </row>
    <row r="49" spans="1:1" ht="9" customHeight="1">
      <c r="A49" s="534"/>
    </row>
    <row r="50" spans="1:1" ht="15" customHeight="1">
      <c r="A50" s="220" t="s">
        <v>24</v>
      </c>
    </row>
    <row r="51" spans="1:1" ht="28.5" customHeight="1" thickBot="1">
      <c r="A51" s="221" t="s">
        <v>33</v>
      </c>
    </row>
    <row r="52" spans="1:1" ht="15" customHeight="1" thickBot="1">
      <c r="A52" s="222"/>
    </row>
    <row r="53" spans="1:1" ht="24" customHeight="1">
      <c r="A53" s="216" t="s">
        <v>34</v>
      </c>
    </row>
    <row r="54" spans="1:1" ht="77.25" customHeight="1">
      <c r="A54" s="529" t="s">
        <v>35</v>
      </c>
    </row>
    <row r="55" spans="1:1" ht="15" customHeight="1">
      <c r="A55" s="529"/>
    </row>
    <row r="56" spans="1:1" ht="21" customHeight="1">
      <c r="A56" s="217" t="s">
        <v>36</v>
      </c>
    </row>
    <row r="57" spans="1:1" ht="15" customHeight="1">
      <c r="A57" s="529"/>
    </row>
    <row r="58" spans="1:1" ht="42" customHeight="1">
      <c r="A58" s="529" t="s">
        <v>37</v>
      </c>
    </row>
    <row r="59" spans="1:1" ht="15" customHeight="1">
      <c r="A59" s="529"/>
    </row>
    <row r="60" spans="1:1" ht="39.75" customHeight="1">
      <c r="A60" s="529" t="s">
        <v>38</v>
      </c>
    </row>
    <row r="61" spans="1:1" ht="17.25" customHeight="1">
      <c r="A61" s="529"/>
    </row>
    <row r="62" spans="1:1" ht="26.25" customHeight="1" thickBot="1">
      <c r="A62" s="529" t="s">
        <v>39</v>
      </c>
    </row>
    <row r="63" spans="1:1" ht="12.75" customHeight="1">
      <c r="A63" s="535"/>
    </row>
    <row r="64" spans="1:1" ht="21.75" customHeight="1">
      <c r="A64" s="223" t="s">
        <v>40</v>
      </c>
    </row>
    <row r="65" spans="1:1" ht="22.5" customHeight="1">
      <c r="A65" s="224" t="s">
        <v>41</v>
      </c>
    </row>
    <row r="66" spans="1:1" ht="21" customHeight="1">
      <c r="A66" s="224" t="s">
        <v>42</v>
      </c>
    </row>
    <row r="67" spans="1:1" ht="21" customHeight="1">
      <c r="A67" s="224" t="s">
        <v>43</v>
      </c>
    </row>
    <row r="68" spans="1:1" ht="21.75" customHeight="1" thickBot="1">
      <c r="A68" s="225" t="s">
        <v>44</v>
      </c>
    </row>
    <row r="69" spans="1:1" ht="15" customHeight="1" thickBot="1">
      <c r="A69" s="536"/>
    </row>
    <row r="70" spans="1:1" ht="24.75" customHeight="1">
      <c r="A70" s="216" t="s">
        <v>45</v>
      </c>
    </row>
    <row r="71" spans="1:1" ht="78" customHeight="1">
      <c r="A71" s="529" t="s">
        <v>46</v>
      </c>
    </row>
    <row r="72" spans="1:1" ht="15" customHeight="1">
      <c r="A72" s="529"/>
    </row>
    <row r="73" spans="1:1" ht="45" customHeight="1">
      <c r="A73" s="529" t="s">
        <v>47</v>
      </c>
    </row>
    <row r="74" spans="1:1" ht="15" customHeight="1">
      <c r="A74" s="529"/>
    </row>
    <row r="75" spans="1:1" ht="198" customHeight="1">
      <c r="A75" s="529" t="s">
        <v>48</v>
      </c>
    </row>
    <row r="76" spans="1:1" ht="15" customHeight="1">
      <c r="A76" s="529"/>
    </row>
    <row r="77" spans="1:1" ht="29.25" customHeight="1" thickBot="1">
      <c r="A77" s="529" t="s">
        <v>49</v>
      </c>
    </row>
    <row r="78" spans="1:1" ht="15" customHeight="1">
      <c r="A78" s="537"/>
    </row>
    <row r="79" spans="1:1" ht="15" customHeight="1">
      <c r="A79" s="226" t="s">
        <v>40</v>
      </c>
    </row>
    <row r="80" spans="1:1" ht="15" customHeight="1">
      <c r="A80" s="227" t="s">
        <v>50</v>
      </c>
    </row>
    <row r="81" spans="1:1" ht="15" customHeight="1">
      <c r="A81" s="227" t="s">
        <v>51</v>
      </c>
    </row>
    <row r="82" spans="1:1" ht="15" customHeight="1">
      <c r="A82" s="227" t="s">
        <v>52</v>
      </c>
    </row>
    <row r="83" spans="1:1" ht="15" customHeight="1">
      <c r="A83" s="227" t="s">
        <v>53</v>
      </c>
    </row>
    <row r="84" spans="1:1" ht="15" customHeight="1">
      <c r="A84" s="227" t="s">
        <v>54</v>
      </c>
    </row>
    <row r="85" spans="1:1" ht="15" customHeight="1">
      <c r="A85" s="227" t="s">
        <v>55</v>
      </c>
    </row>
    <row r="86" spans="1:1" ht="15" customHeight="1">
      <c r="A86" s="228" t="s">
        <v>56</v>
      </c>
    </row>
    <row r="87" spans="1:1" ht="15" customHeight="1">
      <c r="A87" s="227" t="s">
        <v>57</v>
      </c>
    </row>
    <row r="88" spans="1:1" ht="15" customHeight="1">
      <c r="A88" s="227" t="s">
        <v>25</v>
      </c>
    </row>
    <row r="89" spans="1:1" ht="15" customHeight="1">
      <c r="A89" s="227" t="s">
        <v>58</v>
      </c>
    </row>
    <row r="90" spans="1:1" ht="15" customHeight="1">
      <c r="A90" s="227" t="s">
        <v>59</v>
      </c>
    </row>
    <row r="91" spans="1:1" ht="15" customHeight="1" thickBot="1">
      <c r="A91" s="229" t="s">
        <v>60</v>
      </c>
    </row>
    <row r="92" spans="1:1" ht="15" customHeight="1" thickBot="1">
      <c r="A92" s="230"/>
    </row>
    <row r="93" spans="1:1" ht="21" customHeight="1">
      <c r="A93" s="216" t="s">
        <v>61</v>
      </c>
    </row>
    <row r="94" spans="1:1" ht="21.75" customHeight="1">
      <c r="A94" s="529" t="s">
        <v>62</v>
      </c>
    </row>
    <row r="95" spans="1:1" ht="15" customHeight="1">
      <c r="A95" s="529"/>
    </row>
    <row r="96" spans="1:1" ht="72.75" customHeight="1">
      <c r="A96" s="529" t="s">
        <v>63</v>
      </c>
    </row>
    <row r="97" spans="1:2" ht="15" customHeight="1">
      <c r="A97" s="529"/>
    </row>
    <row r="98" spans="1:2" ht="28.5" customHeight="1">
      <c r="A98" s="529" t="s">
        <v>64</v>
      </c>
    </row>
    <row r="99" spans="1:2" ht="15" customHeight="1">
      <c r="A99" s="529"/>
    </row>
    <row r="100" spans="1:2" ht="53.25" customHeight="1" thickBot="1">
      <c r="A100" s="529" t="s">
        <v>65</v>
      </c>
    </row>
    <row r="101" spans="1:2" ht="15" customHeight="1">
      <c r="A101" s="535"/>
    </row>
    <row r="102" spans="1:2" ht="15" customHeight="1">
      <c r="A102" s="226" t="s">
        <v>40</v>
      </c>
    </row>
    <row r="103" spans="1:2" ht="15" customHeight="1" thickBot="1">
      <c r="A103" s="231" t="s">
        <v>66</v>
      </c>
    </row>
    <row r="104" spans="1:2" ht="15" customHeight="1" thickBot="1">
      <c r="A104" s="533"/>
    </row>
    <row r="105" spans="1:2" ht="22.5" customHeight="1">
      <c r="A105" s="216" t="s">
        <v>67</v>
      </c>
    </row>
    <row r="106" spans="1:2" ht="48.75" customHeight="1">
      <c r="A106" s="529" t="s">
        <v>68</v>
      </c>
    </row>
    <row r="107" spans="1:2" ht="15" customHeight="1">
      <c r="A107" s="529"/>
    </row>
    <row r="108" spans="1:2" ht="15" customHeight="1">
      <c r="A108" s="241" t="s">
        <v>69</v>
      </c>
    </row>
    <row r="109" spans="1:2" ht="54.75" customHeight="1">
      <c r="A109" s="529" t="s">
        <v>70</v>
      </c>
    </row>
    <row r="110" spans="1:2" ht="15" customHeight="1">
      <c r="A110" s="529"/>
    </row>
    <row r="111" spans="1:2" ht="15" customHeight="1">
      <c r="A111" s="241" t="s">
        <v>71</v>
      </c>
    </row>
    <row r="112" spans="1:2" ht="38.25" customHeight="1">
      <c r="A112" s="242" t="s">
        <v>72</v>
      </c>
      <c r="B112" s="34"/>
    </row>
    <row r="113" spans="1:2" ht="15" customHeight="1">
      <c r="A113" s="529"/>
      <c r="B113" s="35"/>
    </row>
    <row r="114" spans="1:2" ht="42.75" customHeight="1">
      <c r="A114" s="529" t="s">
        <v>73</v>
      </c>
    </row>
    <row r="115" spans="1:2" ht="15" customHeight="1">
      <c r="A115" s="529"/>
    </row>
    <row r="116" spans="1:2" ht="35.25" customHeight="1">
      <c r="A116" s="529" t="s">
        <v>74</v>
      </c>
    </row>
    <row r="117" spans="1:2" ht="15.75" customHeight="1">
      <c r="A117" s="529"/>
    </row>
    <row r="118" spans="1:2" ht="21" customHeight="1">
      <c r="A118" s="529" t="s">
        <v>75</v>
      </c>
    </row>
    <row r="119" spans="1:2" ht="21" customHeight="1">
      <c r="A119" s="529"/>
    </row>
    <row r="120" spans="1:2" ht="39" customHeight="1">
      <c r="A120" s="529" t="s">
        <v>76</v>
      </c>
    </row>
    <row r="121" spans="1:2" ht="15" customHeight="1">
      <c r="A121" s="529"/>
    </row>
    <row r="122" spans="1:2" ht="58.5" customHeight="1">
      <c r="A122" s="529" t="s">
        <v>77</v>
      </c>
    </row>
    <row r="123" spans="1:2" ht="15" customHeight="1">
      <c r="A123" s="529"/>
    </row>
    <row r="124" spans="1:2" ht="25.5" customHeight="1">
      <c r="A124" s="217" t="s">
        <v>78</v>
      </c>
    </row>
    <row r="125" spans="1:2" ht="15" customHeight="1">
      <c r="A125" s="529"/>
    </row>
    <row r="126" spans="1:2" ht="15" customHeight="1">
      <c r="A126" s="240" t="s">
        <v>79</v>
      </c>
    </row>
    <row r="127" spans="1:2" ht="15" customHeight="1">
      <c r="A127" s="538" t="s">
        <v>80</v>
      </c>
    </row>
    <row r="128" spans="1:2" ht="15" customHeight="1">
      <c r="A128" s="538" t="s">
        <v>81</v>
      </c>
    </row>
    <row r="129" spans="1:1" ht="15" customHeight="1">
      <c r="A129" s="538" t="s">
        <v>82</v>
      </c>
    </row>
    <row r="130" spans="1:1" ht="15" customHeight="1">
      <c r="A130" s="538" t="s">
        <v>83</v>
      </c>
    </row>
    <row r="131" spans="1:1" ht="39.75" customHeight="1">
      <c r="A131" s="539" t="s">
        <v>84</v>
      </c>
    </row>
    <row r="132" spans="1:1" ht="15" customHeight="1">
      <c r="A132" s="540"/>
    </row>
    <row r="133" spans="1:1" ht="15" customHeight="1">
      <c r="A133" s="241" t="s">
        <v>85</v>
      </c>
    </row>
    <row r="134" spans="1:1" ht="66" customHeight="1">
      <c r="A134" s="529" t="s">
        <v>86</v>
      </c>
    </row>
    <row r="135" spans="1:1" ht="16.5" customHeight="1">
      <c r="A135" s="529"/>
    </row>
    <row r="136" spans="1:1" ht="23.25" customHeight="1">
      <c r="A136" s="529" t="s">
        <v>87</v>
      </c>
    </row>
    <row r="137" spans="1:1" ht="15" customHeight="1">
      <c r="A137" s="529"/>
    </row>
    <row r="138" spans="1:1" ht="15" customHeight="1">
      <c r="A138" s="240" t="s">
        <v>88</v>
      </c>
    </row>
    <row r="139" spans="1:1" ht="15" customHeight="1">
      <c r="A139" s="538" t="s">
        <v>89</v>
      </c>
    </row>
    <row r="140" spans="1:1" ht="15" customHeight="1">
      <c r="A140" s="538" t="s">
        <v>90</v>
      </c>
    </row>
    <row r="141" spans="1:1" ht="15" customHeight="1">
      <c r="A141" s="538" t="s">
        <v>91</v>
      </c>
    </row>
    <row r="142" spans="1:1" ht="15" customHeight="1">
      <c r="A142" s="538" t="s">
        <v>92</v>
      </c>
    </row>
    <row r="143" spans="1:1" ht="15" customHeight="1">
      <c r="A143" s="538" t="s">
        <v>93</v>
      </c>
    </row>
    <row r="144" spans="1:1" ht="15" customHeight="1">
      <c r="A144" s="540"/>
    </row>
    <row r="145" spans="1:2" ht="15" customHeight="1">
      <c r="A145" s="217" t="s">
        <v>94</v>
      </c>
    </row>
    <row r="146" spans="1:2" ht="15" customHeight="1">
      <c r="A146" s="529"/>
    </row>
    <row r="147" spans="1:2" ht="15" customHeight="1">
      <c r="A147" s="241" t="s">
        <v>95</v>
      </c>
    </row>
    <row r="148" spans="1:2" ht="42.75" customHeight="1">
      <c r="A148" s="529" t="s">
        <v>96</v>
      </c>
      <c r="B148" s="34"/>
    </row>
    <row r="149" spans="1:2" ht="15" customHeight="1">
      <c r="A149" s="529"/>
      <c r="B149" s="34"/>
    </row>
    <row r="150" spans="1:2" ht="26.25" customHeight="1">
      <c r="A150" s="529" t="s">
        <v>97</v>
      </c>
    </row>
    <row r="151" spans="1:2" ht="15" customHeight="1">
      <c r="A151" s="529"/>
    </row>
    <row r="152" spans="1:2" ht="24" customHeight="1" thickBot="1">
      <c r="A152" s="529" t="s">
        <v>98</v>
      </c>
    </row>
    <row r="153" spans="1:2" ht="15" customHeight="1">
      <c r="A153" s="537"/>
    </row>
    <row r="154" spans="1:2" ht="21.75" customHeight="1">
      <c r="A154" s="232" t="s">
        <v>99</v>
      </c>
    </row>
    <row r="155" spans="1:2" ht="22.5" customHeight="1">
      <c r="A155" s="227" t="s">
        <v>100</v>
      </c>
    </row>
    <row r="156" spans="1:2" ht="18.75" customHeight="1">
      <c r="A156" s="227" t="s">
        <v>101</v>
      </c>
    </row>
    <row r="157" spans="1:2" ht="19.5" customHeight="1">
      <c r="A157" s="227" t="s">
        <v>102</v>
      </c>
    </row>
    <row r="158" spans="1:2" ht="21" customHeight="1">
      <c r="A158" s="227" t="s">
        <v>103</v>
      </c>
    </row>
    <row r="159" spans="1:2" ht="21.75" customHeight="1">
      <c r="A159" s="227" t="s">
        <v>104</v>
      </c>
    </row>
    <row r="160" spans="1:2" ht="18" customHeight="1">
      <c r="A160" s="227" t="s">
        <v>105</v>
      </c>
    </row>
    <row r="161" spans="1:1" ht="19.5" customHeight="1">
      <c r="A161" s="227" t="s">
        <v>106</v>
      </c>
    </row>
    <row r="162" spans="1:1" ht="18.75" customHeight="1" thickBot="1">
      <c r="A162" s="229" t="s">
        <v>107</v>
      </c>
    </row>
    <row r="163" spans="1:1" ht="15" customHeight="1" thickBot="1">
      <c r="A163" s="536"/>
    </row>
    <row r="164" spans="1:1" ht="24.75" customHeight="1">
      <c r="A164" s="216" t="s">
        <v>108</v>
      </c>
    </row>
    <row r="165" spans="1:1" ht="68.25" customHeight="1" thickBot="1">
      <c r="A165" s="529" t="s">
        <v>109</v>
      </c>
    </row>
    <row r="166" spans="1:1" ht="15" customHeight="1">
      <c r="A166" s="535"/>
    </row>
    <row r="167" spans="1:1" ht="24" customHeight="1">
      <c r="A167" s="232" t="s">
        <v>99</v>
      </c>
    </row>
    <row r="168" spans="1:1" ht="17.25" customHeight="1">
      <c r="A168" s="227" t="s">
        <v>110</v>
      </c>
    </row>
    <row r="169" spans="1:1" ht="19.5" customHeight="1">
      <c r="A169" s="228" t="s">
        <v>111</v>
      </c>
    </row>
    <row r="170" spans="1:1" ht="21.75" customHeight="1">
      <c r="A170" s="228" t="s">
        <v>112</v>
      </c>
    </row>
    <row r="171" spans="1:1" ht="21" customHeight="1">
      <c r="A171" s="228" t="s">
        <v>113</v>
      </c>
    </row>
    <row r="172" spans="1:1" ht="19.5" customHeight="1">
      <c r="A172" s="228" t="s">
        <v>59</v>
      </c>
    </row>
    <row r="173" spans="1:1" ht="15" customHeight="1" thickBot="1">
      <c r="A173" s="533"/>
    </row>
    <row r="174" spans="1:1" ht="25.5" customHeight="1">
      <c r="A174" s="233" t="s">
        <v>114</v>
      </c>
    </row>
    <row r="175" spans="1:1" ht="55.5" customHeight="1">
      <c r="A175" s="529" t="s">
        <v>115</v>
      </c>
    </row>
    <row r="176" spans="1:1" ht="15" customHeight="1">
      <c r="A176" s="529"/>
    </row>
    <row r="177" spans="1:1" ht="68.25" customHeight="1">
      <c r="A177" s="541" t="s">
        <v>116</v>
      </c>
    </row>
    <row r="178" spans="1:1" ht="15" customHeight="1">
      <c r="A178" s="529"/>
    </row>
    <row r="179" spans="1:1" ht="40.5" customHeight="1" thickBot="1">
      <c r="A179" s="243" t="s">
        <v>117</v>
      </c>
    </row>
    <row r="180" spans="1:1" ht="15" customHeight="1" thickBot="1">
      <c r="A180" s="533"/>
    </row>
    <row r="181" spans="1:1" ht="15" customHeight="1">
      <c r="A181" s="233" t="s">
        <v>118</v>
      </c>
    </row>
    <row r="182" spans="1:1" ht="15" customHeight="1">
      <c r="A182" s="529" t="s">
        <v>119</v>
      </c>
    </row>
    <row r="183" spans="1:1" ht="15" customHeight="1">
      <c r="A183" s="529"/>
    </row>
    <row r="184" spans="1:1" ht="15" customHeight="1">
      <c r="A184" s="234" t="s">
        <v>120</v>
      </c>
    </row>
    <row r="185" spans="1:1" ht="27" customHeight="1">
      <c r="A185" s="538" t="s">
        <v>121</v>
      </c>
    </row>
    <row r="186" spans="1:1" ht="23.25" customHeight="1">
      <c r="A186" s="538" t="s">
        <v>122</v>
      </c>
    </row>
    <row r="187" spans="1:1" ht="24" customHeight="1">
      <c r="A187" s="538" t="s">
        <v>123</v>
      </c>
    </row>
    <row r="188" spans="1:1" ht="41.25" customHeight="1">
      <c r="A188" s="539" t="s">
        <v>124</v>
      </c>
    </row>
    <row r="189" spans="1:1" ht="72.75" customHeight="1" thickBot="1">
      <c r="A189" s="542" t="s">
        <v>125</v>
      </c>
    </row>
    <row r="190" spans="1:1" ht="15" customHeight="1" thickBot="1">
      <c r="A190" s="536"/>
    </row>
    <row r="191" spans="1:1" ht="22.5" customHeight="1">
      <c r="A191" s="233" t="s">
        <v>126</v>
      </c>
    </row>
    <row r="192" spans="1:1" ht="15" customHeight="1">
      <c r="A192" s="529" t="s">
        <v>127</v>
      </c>
    </row>
    <row r="193" spans="1:1" ht="15" customHeight="1">
      <c r="A193" s="529"/>
    </row>
    <row r="194" spans="1:1" ht="15" customHeight="1">
      <c r="A194" s="529" t="s">
        <v>128</v>
      </c>
    </row>
    <row r="195" spans="1:1" ht="15" customHeight="1">
      <c r="A195" s="529"/>
    </row>
    <row r="196" spans="1:1" ht="15" customHeight="1">
      <c r="A196" s="529" t="s">
        <v>129</v>
      </c>
    </row>
    <row r="197" spans="1:1" ht="15" customHeight="1">
      <c r="A197" s="529"/>
    </row>
    <row r="198" spans="1:1" ht="15" customHeight="1">
      <c r="A198" s="529" t="s">
        <v>130</v>
      </c>
    </row>
    <row r="199" spans="1:1" ht="15" customHeight="1">
      <c r="A199" s="529"/>
    </row>
    <row r="200" spans="1:1" ht="15" customHeight="1">
      <c r="A200" s="529" t="s">
        <v>131</v>
      </c>
    </row>
    <row r="201" spans="1:1" ht="15" customHeight="1">
      <c r="A201" s="529"/>
    </row>
    <row r="202" spans="1:1" ht="15" customHeight="1" thickBot="1">
      <c r="A202" s="543" t="s">
        <v>132</v>
      </c>
    </row>
    <row r="203" spans="1:1" ht="15" customHeight="1">
      <c r="A203" s="544"/>
    </row>
    <row r="204" spans="1:1" ht="15" customHeight="1">
      <c r="A204" s="544"/>
    </row>
    <row r="205" spans="1:1" ht="15" customHeight="1">
      <c r="A205" s="235" t="s">
        <v>133</v>
      </c>
    </row>
    <row r="206" spans="1:1" ht="15" customHeight="1">
      <c r="A206" s="524" t="s">
        <v>134</v>
      </c>
    </row>
    <row r="207" spans="1:1" ht="15" customHeight="1">
      <c r="A207" s="545" t="s">
        <v>135</v>
      </c>
    </row>
    <row r="208" spans="1:1" ht="15" customHeight="1">
      <c r="A208" s="545" t="s">
        <v>136</v>
      </c>
    </row>
    <row r="209" spans="1:1" ht="15" customHeight="1">
      <c r="A209" s="524"/>
    </row>
    <row r="210" spans="1:1" ht="15" customHeight="1">
      <c r="A210" s="524" t="s">
        <v>137</v>
      </c>
    </row>
    <row r="211" spans="1:1" ht="15" customHeight="1">
      <c r="A211" s="545" t="s">
        <v>138</v>
      </c>
    </row>
    <row r="212" spans="1:1" ht="15" customHeight="1">
      <c r="A212" s="545" t="s">
        <v>139</v>
      </c>
    </row>
    <row r="213" spans="1:1" ht="15" customHeight="1">
      <c r="A213" s="545" t="s">
        <v>140</v>
      </c>
    </row>
    <row r="214" spans="1:1" ht="15" customHeight="1">
      <c r="A214" s="524"/>
    </row>
    <row r="215" spans="1:1" ht="15" customHeight="1">
      <c r="A215" s="236" t="s">
        <v>141</v>
      </c>
    </row>
    <row r="216" spans="1:1" ht="15" customHeight="1">
      <c r="A216" s="524"/>
    </row>
    <row r="217" spans="1:1" ht="15" customHeight="1">
      <c r="A217" s="236" t="s">
        <v>142</v>
      </c>
    </row>
    <row r="218" spans="1:1" ht="15" customHeight="1">
      <c r="A218" s="524" t="s">
        <v>143</v>
      </c>
    </row>
    <row r="219" spans="1:1" ht="15" customHeight="1">
      <c r="A219" s="237" t="s">
        <v>144</v>
      </c>
    </row>
    <row r="220" spans="1:1" ht="15" customHeight="1">
      <c r="A220" s="237" t="s">
        <v>145</v>
      </c>
    </row>
    <row r="221" spans="1:1" ht="15" customHeight="1">
      <c r="A221" s="546"/>
    </row>
    <row r="222" spans="1:1" ht="15" customHeight="1">
      <c r="A222" s="36"/>
    </row>
    <row r="223" spans="1:1" ht="15" customHeight="1">
      <c r="A223" s="36"/>
    </row>
    <row r="224" spans="1:1" ht="15" customHeight="1">
      <c r="A224" s="36"/>
    </row>
    <row r="225" spans="1:1" ht="15" customHeight="1">
      <c r="A225" s="36"/>
    </row>
    <row r="226" spans="1:1" ht="15" customHeight="1">
      <c r="A226" s="36"/>
    </row>
    <row r="227" spans="1:1" ht="15" customHeight="1">
      <c r="A227" s="36"/>
    </row>
    <row r="228" spans="1:1" ht="15" customHeight="1">
      <c r="A228" s="36"/>
    </row>
    <row r="229" spans="1:1" ht="15" customHeight="1">
      <c r="A229" s="36"/>
    </row>
    <row r="230" spans="1:1" ht="15" customHeight="1">
      <c r="A230" s="36"/>
    </row>
    <row r="231" spans="1:1" ht="15" customHeight="1">
      <c r="A231" s="36"/>
    </row>
    <row r="232" spans="1:1" ht="15" customHeight="1">
      <c r="A232" s="36"/>
    </row>
    <row r="233" spans="1:1" ht="15" customHeight="1">
      <c r="A233" s="36"/>
    </row>
    <row r="234" spans="1:1" ht="15" customHeight="1">
      <c r="A234" s="36"/>
    </row>
    <row r="235" spans="1:1" ht="15" customHeight="1">
      <c r="A235" s="36"/>
    </row>
    <row r="236" spans="1:1" ht="15" customHeight="1">
      <c r="A236" s="36"/>
    </row>
    <row r="237" spans="1:1" ht="15" customHeight="1">
      <c r="A237" s="36"/>
    </row>
    <row r="238" spans="1:1" ht="15" customHeight="1">
      <c r="A238" s="36"/>
    </row>
    <row r="239" spans="1:1" ht="15" customHeight="1">
      <c r="A239" s="36"/>
    </row>
    <row r="240" spans="1:1" ht="15" customHeight="1">
      <c r="A240" s="36"/>
    </row>
    <row r="241" spans="1:1" ht="15" customHeight="1">
      <c r="A241" s="36"/>
    </row>
    <row r="242" spans="1:1" ht="15" customHeight="1">
      <c r="A242" s="36"/>
    </row>
    <row r="243" spans="1:1" ht="15" customHeight="1">
      <c r="A243" s="36"/>
    </row>
    <row r="244" spans="1:1" ht="15" customHeight="1">
      <c r="A244" s="36"/>
    </row>
    <row r="245" spans="1:1" ht="15" customHeight="1">
      <c r="A245" s="36"/>
    </row>
    <row r="246" spans="1:1" ht="15" customHeight="1">
      <c r="A246" s="36"/>
    </row>
    <row r="247" spans="1:1" ht="15" customHeight="1">
      <c r="A247" s="36"/>
    </row>
    <row r="248" spans="1:1" ht="15" customHeight="1">
      <c r="A248" s="36"/>
    </row>
    <row r="249" spans="1:1" ht="15" customHeight="1">
      <c r="A249" s="36"/>
    </row>
    <row r="250" spans="1:1" ht="15" customHeight="1">
      <c r="A250" s="36"/>
    </row>
    <row r="251" spans="1:1" ht="15" customHeight="1">
      <c r="A251" s="36"/>
    </row>
    <row r="252" spans="1:1" ht="15" customHeight="1">
      <c r="A252" s="36"/>
    </row>
    <row r="253" spans="1:1" ht="15" customHeight="1">
      <c r="A253" s="36"/>
    </row>
    <row r="254" spans="1:1" ht="15" customHeight="1">
      <c r="A254" s="36"/>
    </row>
    <row r="255" spans="1:1" ht="15" customHeight="1">
      <c r="A255" s="36"/>
    </row>
    <row r="256" spans="1:1" ht="15" customHeight="1">
      <c r="A256" s="36"/>
    </row>
    <row r="257" spans="1:1" ht="15" customHeight="1">
      <c r="A257" s="36"/>
    </row>
    <row r="258" spans="1:1" ht="15" customHeight="1">
      <c r="A258" s="36"/>
    </row>
    <row r="259" spans="1:1" ht="15" customHeight="1">
      <c r="A259" s="36"/>
    </row>
    <row r="260" spans="1:1" ht="15" customHeight="1">
      <c r="A260" s="36"/>
    </row>
    <row r="261" spans="1:1" ht="15" customHeight="1">
      <c r="A261" s="36"/>
    </row>
    <row r="262" spans="1:1" ht="15" customHeight="1">
      <c r="A262" s="36"/>
    </row>
    <row r="263" spans="1:1" ht="15" customHeight="1">
      <c r="A263" s="36"/>
    </row>
    <row r="264" spans="1:1" ht="15" customHeight="1">
      <c r="A264" s="36"/>
    </row>
    <row r="265" spans="1:1" ht="15" customHeight="1">
      <c r="A265" s="36"/>
    </row>
    <row r="266" spans="1:1" ht="15" customHeight="1">
      <c r="A266" s="36"/>
    </row>
    <row r="267" spans="1:1" ht="15" customHeight="1">
      <c r="A267" s="36"/>
    </row>
    <row r="268" spans="1:1" ht="15" customHeight="1">
      <c r="A268" s="36"/>
    </row>
    <row r="269" spans="1:1">
      <c r="A269"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9" r:id="rId4" display="https://www.ecfr.gov/current/title-2/subtitle-A/chapter-II/part-200" xr:uid="{D547C50A-0E93-4849-9C03-251F887BC69E}"/>
    <hyperlink ref="A220"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40625" defaultRowHeight="18.75"/>
  <cols>
    <col min="1" max="1" width="3.140625" style="6" customWidth="1"/>
    <col min="2" max="2" width="0.85546875" style="6"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12">
      <c r="A1" s="551" t="s">
        <v>146</v>
      </c>
      <c r="B1" s="551"/>
      <c r="C1" s="551"/>
      <c r="D1" s="551"/>
      <c r="E1" s="551"/>
      <c r="F1" s="551"/>
      <c r="G1" s="7"/>
      <c r="L1" s="38"/>
    </row>
    <row r="2" spans="1:12">
      <c r="A2" s="552" t="s">
        <v>147</v>
      </c>
      <c r="B2" s="552"/>
      <c r="C2" s="552"/>
      <c r="D2" s="552"/>
      <c r="E2" s="552"/>
      <c r="F2" s="552"/>
      <c r="G2" s="8"/>
    </row>
    <row r="3" spans="1:12">
      <c r="A3" s="552" t="s">
        <v>148</v>
      </c>
      <c r="B3" s="552"/>
      <c r="C3" s="552"/>
      <c r="D3" s="552"/>
      <c r="E3" s="552"/>
      <c r="F3" s="552"/>
      <c r="G3" s="8"/>
    </row>
    <row r="4" spans="1:12">
      <c r="A4" s="553" t="s">
        <v>149</v>
      </c>
      <c r="B4" s="553"/>
      <c r="C4" s="553"/>
      <c r="D4" s="553"/>
      <c r="E4" s="553"/>
      <c r="F4" s="553"/>
      <c r="G4" s="8"/>
    </row>
    <row r="5" spans="1:12" ht="15" customHeight="1">
      <c r="A5" s="554" t="s">
        <v>150</v>
      </c>
      <c r="B5" s="554"/>
      <c r="C5" s="554"/>
      <c r="D5" s="554" t="s">
        <v>151</v>
      </c>
      <c r="E5" s="555" t="s">
        <v>152</v>
      </c>
      <c r="F5" s="555" t="s">
        <v>153</v>
      </c>
    </row>
    <row r="6" spans="1:12">
      <c r="A6" s="554"/>
      <c r="B6" s="554"/>
      <c r="C6" s="554"/>
      <c r="D6" s="555"/>
      <c r="E6" s="556"/>
      <c r="F6" s="556"/>
    </row>
    <row r="7" spans="1:12" s="13" customFormat="1">
      <c r="A7" s="9" t="s">
        <v>154</v>
      </c>
      <c r="B7" s="10"/>
      <c r="C7" s="11" t="s">
        <v>155</v>
      </c>
      <c r="D7" s="12">
        <f>'3. Detailed Budget Template'!S15</f>
        <v>15600</v>
      </c>
      <c r="E7" s="12">
        <f>'3. Detailed Budget Template'!T15</f>
        <v>100</v>
      </c>
      <c r="F7" s="12">
        <f>'3. Detailed Budget Template'!U15</f>
        <v>15700</v>
      </c>
    </row>
    <row r="8" spans="1:12" s="13" customFormat="1">
      <c r="A8" s="14" t="s">
        <v>156</v>
      </c>
      <c r="B8" s="15"/>
      <c r="C8" s="16" t="s">
        <v>157</v>
      </c>
      <c r="D8" s="12">
        <f>'3. Detailed Budget Template'!S18</f>
        <v>0</v>
      </c>
      <c r="E8" s="12">
        <f>'3. Detailed Budget Template'!T19</f>
        <v>0</v>
      </c>
      <c r="F8" s="12">
        <f>'3. Detailed Budget Template'!U19</f>
        <v>732.00000000000011</v>
      </c>
    </row>
    <row r="9" spans="1:12" ht="15.75" customHeight="1">
      <c r="A9" s="14" t="s">
        <v>158</v>
      </c>
      <c r="B9" s="15"/>
      <c r="C9" s="16" t="s">
        <v>159</v>
      </c>
      <c r="D9" s="12">
        <f>'3. Detailed Budget Template'!S36</f>
        <v>2500</v>
      </c>
      <c r="E9" s="12">
        <f>'3. Detailed Budget Template'!T36</f>
        <v>0</v>
      </c>
      <c r="F9" s="12">
        <f>'3. Detailed Budget Template'!U36</f>
        <v>2500</v>
      </c>
    </row>
    <row r="10" spans="1:12" ht="17.25" customHeight="1">
      <c r="A10" s="14" t="s">
        <v>160</v>
      </c>
      <c r="B10" s="15"/>
      <c r="C10" s="16" t="s">
        <v>161</v>
      </c>
      <c r="D10" s="12">
        <f>'3. Detailed Budget Template'!S45</f>
        <v>178100</v>
      </c>
      <c r="E10" s="12">
        <f>'3. Detailed Budget Template'!T45</f>
        <v>0</v>
      </c>
      <c r="F10" s="12">
        <f>'3. Detailed Budget Template'!U45</f>
        <v>178100</v>
      </c>
    </row>
    <row r="11" spans="1:12">
      <c r="A11" s="14" t="s">
        <v>162</v>
      </c>
      <c r="B11" s="15"/>
      <c r="C11" s="16" t="s">
        <v>163</v>
      </c>
      <c r="D11" s="12">
        <f>'3. Detailed Budget Template'!S52</f>
        <v>3430</v>
      </c>
      <c r="E11" s="12">
        <f>'3. Detailed Budget Template'!T52</f>
        <v>0</v>
      </c>
      <c r="F11" s="12">
        <f>'3. Detailed Budget Template'!U52</f>
        <v>3430</v>
      </c>
    </row>
    <row r="12" spans="1:12">
      <c r="A12" s="17" t="s">
        <v>164</v>
      </c>
      <c r="B12" s="18"/>
      <c r="C12" s="19" t="s">
        <v>165</v>
      </c>
      <c r="D12" s="12">
        <f>'3. Detailed Budget Template'!S60</f>
        <v>101619</v>
      </c>
      <c r="E12" s="12">
        <f>'3. Detailed Budget Template'!T60</f>
        <v>0</v>
      </c>
      <c r="F12" s="12">
        <f>'3. Detailed Budget Template'!U60</f>
        <v>101619</v>
      </c>
    </row>
    <row r="13" spans="1:12" ht="16.5" customHeight="1">
      <c r="A13" s="9" t="s">
        <v>166</v>
      </c>
      <c r="B13" s="20"/>
      <c r="C13" s="11" t="s">
        <v>167</v>
      </c>
      <c r="D13" s="12">
        <f>'3. Detailed Budget Template'!S63</f>
        <v>0</v>
      </c>
      <c r="E13" s="12">
        <f>'3. Detailed Budget Template'!T63</f>
        <v>0</v>
      </c>
      <c r="F13" s="21">
        <f>'3. Detailed Budget Template'!U63</f>
        <v>0</v>
      </c>
    </row>
    <row r="14" spans="1:12">
      <c r="A14" s="9" t="s">
        <v>168</v>
      </c>
      <c r="B14" s="20"/>
      <c r="C14" s="11" t="s">
        <v>169</v>
      </c>
      <c r="D14" s="12">
        <f>'3. Detailed Budget Template'!S68</f>
        <v>1501.61</v>
      </c>
      <c r="E14" s="21">
        <f>'3. Detailed Budget Template'!T68</f>
        <v>0</v>
      </c>
      <c r="F14" s="12">
        <f>'3. Detailed Budget Template'!U68</f>
        <v>1501.61</v>
      </c>
    </row>
    <row r="15" spans="1:12">
      <c r="A15" s="9" t="s">
        <v>170</v>
      </c>
      <c r="B15" s="20"/>
      <c r="C15" s="22" t="s">
        <v>171</v>
      </c>
      <c r="D15" s="12">
        <f>'3. Detailed Budget Template'!S69</f>
        <v>303482.61</v>
      </c>
      <c r="E15" s="12">
        <f>'3. Detailed Budget Template'!T69</f>
        <v>100</v>
      </c>
      <c r="F15" s="12">
        <f>'3. Detailed Budget Template'!U69</f>
        <v>303582.61</v>
      </c>
    </row>
    <row r="16" spans="1:12">
      <c r="A16" s="17" t="s">
        <v>172</v>
      </c>
      <c r="B16" s="18"/>
      <c r="C16" s="19" t="s">
        <v>173</v>
      </c>
      <c r="D16" s="12">
        <f>'3. Detailed Budget Template'!S70</f>
        <v>45522.391499999998</v>
      </c>
      <c r="E16" s="12">
        <f>'3. Detailed Budget Template'!T70</f>
        <v>0</v>
      </c>
      <c r="F16" s="12">
        <f>'3. Detailed Budget Template'!U70</f>
        <v>45522.391499999998</v>
      </c>
    </row>
    <row r="17" spans="1:134" s="5" customFormat="1">
      <c r="A17" s="2" t="s">
        <v>174</v>
      </c>
      <c r="B17" s="4"/>
      <c r="C17" s="3" t="s">
        <v>175</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row r="19" spans="1:134" ht="15.75" customHeight="1">
      <c r="A19" s="550" t="s">
        <v>176</v>
      </c>
      <c r="B19" s="550"/>
      <c r="C19" s="550"/>
      <c r="D19" s="550"/>
      <c r="E19" s="550"/>
      <c r="F19" s="550"/>
      <c r="G19" s="24"/>
    </row>
    <row r="20" spans="1:134" ht="15" customHeight="1">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view="pageBreakPreview" topLeftCell="D1" zoomScale="90" zoomScaleNormal="100" zoomScaleSheetLayoutView="90" workbookViewId="0">
      <selection activeCell="F67" sqref="F67"/>
    </sheetView>
  </sheetViews>
  <sheetFormatPr defaultColWidth="9.140625" defaultRowHeight="24.75" customHeight="1"/>
  <cols>
    <col min="1" max="1" width="6.140625" style="158" customWidth="1"/>
    <col min="2" max="2" width="2.140625" style="158" customWidth="1"/>
    <col min="3" max="3" width="38" style="39" customWidth="1"/>
    <col min="4" max="4" width="14" style="39" customWidth="1"/>
    <col min="5" max="5" width="14.28515625" style="39" bestFit="1" customWidth="1"/>
    <col min="6" max="6" width="14.85546875" style="39" customWidth="1"/>
    <col min="7" max="7" width="12.85546875" style="39" bestFit="1" customWidth="1"/>
    <col min="8" max="8" width="17.28515625" style="159" customWidth="1"/>
    <col min="9" max="9" width="11.7109375" style="39" bestFit="1" customWidth="1"/>
    <col min="10" max="10" width="14.28515625" style="39" bestFit="1" customWidth="1"/>
    <col min="11" max="11" width="12.5703125" style="39" bestFit="1" customWidth="1"/>
    <col min="12" max="12" width="12.5703125" style="39" customWidth="1"/>
    <col min="13" max="13" width="16" style="159" customWidth="1"/>
    <col min="14" max="14" width="12.140625" style="39" customWidth="1"/>
    <col min="15" max="15" width="14.28515625" style="39" bestFit="1" customWidth="1"/>
    <col min="16" max="16" width="12.42578125" style="39" bestFit="1" customWidth="1"/>
    <col min="17" max="17" width="12.85546875" style="39" bestFit="1" customWidth="1"/>
    <col min="18" max="18" width="17.5703125" style="159" customWidth="1"/>
    <col min="19" max="19" width="29.42578125" style="160" customWidth="1"/>
    <col min="20" max="20" width="16.7109375" style="160" customWidth="1"/>
    <col min="21" max="21" width="18" style="160" customWidth="1"/>
    <col min="22" max="16384" width="9.140625" style="39"/>
  </cols>
  <sheetData>
    <row r="1" spans="1:161" ht="24.75" customHeight="1">
      <c r="A1" s="623" t="s">
        <v>177</v>
      </c>
      <c r="B1" s="623"/>
      <c r="C1" s="623"/>
      <c r="D1" s="623"/>
      <c r="E1" s="623"/>
      <c r="F1" s="623"/>
      <c r="G1" s="623"/>
      <c r="H1" s="623"/>
      <c r="I1" s="623"/>
      <c r="J1" s="623"/>
      <c r="K1" s="623"/>
      <c r="L1" s="623"/>
      <c r="M1" s="623"/>
      <c r="N1" s="623"/>
      <c r="O1" s="623"/>
      <c r="P1" s="623"/>
      <c r="Q1" s="623"/>
      <c r="R1" s="623"/>
      <c r="S1" s="623"/>
      <c r="T1" s="623"/>
      <c r="U1" s="623"/>
    </row>
    <row r="2" spans="1:161" ht="24.75" customHeight="1">
      <c r="A2" s="624" t="s">
        <v>178</v>
      </c>
      <c r="B2" s="624"/>
      <c r="C2" s="624"/>
      <c r="D2" s="624"/>
      <c r="E2" s="624"/>
      <c r="F2" s="624"/>
      <c r="G2" s="624"/>
      <c r="H2" s="624"/>
      <c r="I2" s="624"/>
      <c r="J2" s="624"/>
      <c r="K2" s="624"/>
      <c r="L2" s="624"/>
      <c r="M2" s="624"/>
      <c r="N2" s="624"/>
      <c r="O2" s="624"/>
      <c r="P2" s="624" t="s">
        <v>147</v>
      </c>
      <c r="Q2" s="624"/>
      <c r="R2" s="624"/>
      <c r="S2" s="624"/>
      <c r="T2" s="624"/>
      <c r="U2" s="624"/>
    </row>
    <row r="3" spans="1:161" ht="24.75" customHeight="1">
      <c r="A3" s="624" t="s">
        <v>148</v>
      </c>
      <c r="B3" s="624"/>
      <c r="C3" s="624"/>
      <c r="D3" s="624"/>
      <c r="E3" s="624"/>
      <c r="F3" s="624"/>
      <c r="G3" s="624"/>
      <c r="H3" s="624"/>
      <c r="I3" s="624"/>
      <c r="J3" s="624"/>
      <c r="K3" s="624"/>
      <c r="L3" s="624"/>
      <c r="M3" s="624"/>
      <c r="N3" s="624"/>
      <c r="O3" s="624"/>
      <c r="P3" s="624" t="s">
        <v>148</v>
      </c>
      <c r="Q3" s="624"/>
      <c r="R3" s="624"/>
      <c r="S3" s="624"/>
      <c r="T3" s="624"/>
      <c r="U3" s="624"/>
    </row>
    <row r="4" spans="1:161" ht="24.75" customHeight="1">
      <c r="A4" s="624" t="s">
        <v>149</v>
      </c>
      <c r="B4" s="624"/>
      <c r="C4" s="624"/>
      <c r="D4" s="624"/>
      <c r="E4" s="624"/>
      <c r="F4" s="624"/>
      <c r="G4" s="624"/>
      <c r="H4" s="624"/>
      <c r="I4" s="624"/>
      <c r="J4" s="624"/>
      <c r="K4" s="624"/>
      <c r="L4" s="624"/>
      <c r="M4" s="624"/>
      <c r="N4" s="624"/>
      <c r="O4" s="624"/>
      <c r="P4" s="624" t="s">
        <v>148</v>
      </c>
      <c r="Q4" s="624"/>
      <c r="R4" s="624"/>
      <c r="S4" s="624"/>
      <c r="T4" s="624"/>
      <c r="U4" s="624"/>
    </row>
    <row r="5" spans="1:161" ht="24.75" customHeight="1">
      <c r="A5" s="40"/>
      <c r="B5" s="40"/>
      <c r="C5" s="27"/>
      <c r="D5" s="27"/>
      <c r="E5" s="27"/>
      <c r="F5" s="27"/>
      <c r="G5" s="27"/>
      <c r="H5" s="41"/>
      <c r="I5" s="27"/>
      <c r="J5" s="27"/>
      <c r="K5" s="27"/>
      <c r="L5" s="27"/>
      <c r="M5" s="41"/>
      <c r="N5" s="27"/>
      <c r="O5" s="27"/>
      <c r="P5" s="27"/>
      <c r="Q5" s="27"/>
      <c r="R5" s="41"/>
      <c r="S5" s="42"/>
      <c r="T5" s="42"/>
      <c r="U5" s="42"/>
    </row>
    <row r="6" spans="1:161" s="43" customFormat="1" ht="24.75" customHeight="1">
      <c r="A6" s="630" t="s">
        <v>150</v>
      </c>
      <c r="B6" s="630"/>
      <c r="C6" s="631"/>
      <c r="D6" s="625" t="s">
        <v>179</v>
      </c>
      <c r="E6" s="626"/>
      <c r="F6" s="626"/>
      <c r="G6" s="627"/>
      <c r="H6" s="632" t="s">
        <v>180</v>
      </c>
      <c r="I6" s="625" t="s">
        <v>179</v>
      </c>
      <c r="J6" s="626"/>
      <c r="K6" s="626"/>
      <c r="L6" s="627"/>
      <c r="M6" s="632" t="s">
        <v>181</v>
      </c>
      <c r="N6" s="625" t="s">
        <v>179</v>
      </c>
      <c r="O6" s="626"/>
      <c r="P6" s="626"/>
      <c r="Q6" s="627"/>
      <c r="R6" s="634" t="s">
        <v>182</v>
      </c>
      <c r="S6" s="628" t="s">
        <v>183</v>
      </c>
      <c r="T6" s="643" t="s">
        <v>184</v>
      </c>
      <c r="U6" s="643" t="s">
        <v>185</v>
      </c>
    </row>
    <row r="7" spans="1:161" s="43" customFormat="1" ht="63.75" customHeight="1">
      <c r="A7" s="630"/>
      <c r="B7" s="630"/>
      <c r="C7" s="631"/>
      <c r="D7" s="44" t="s">
        <v>186</v>
      </c>
      <c r="E7" s="45" t="s">
        <v>187</v>
      </c>
      <c r="F7" s="45" t="s">
        <v>187</v>
      </c>
      <c r="G7" s="517" t="s">
        <v>188</v>
      </c>
      <c r="H7" s="636"/>
      <c r="I7" s="44" t="s">
        <v>186</v>
      </c>
      <c r="J7" s="45" t="s">
        <v>187</v>
      </c>
      <c r="K7" s="45" t="s">
        <v>187</v>
      </c>
      <c r="L7" s="45" t="s">
        <v>188</v>
      </c>
      <c r="M7" s="633"/>
      <c r="N7" s="44" t="s">
        <v>186</v>
      </c>
      <c r="O7" s="45" t="s">
        <v>189</v>
      </c>
      <c r="P7" s="45" t="s">
        <v>187</v>
      </c>
      <c r="Q7" s="45" t="s">
        <v>188</v>
      </c>
      <c r="R7" s="635"/>
      <c r="S7" s="629"/>
      <c r="T7" s="643"/>
      <c r="U7" s="643"/>
    </row>
    <row r="8" spans="1:161" s="490" customFormat="1" ht="36.75" customHeight="1">
      <c r="A8" s="46" t="s">
        <v>154</v>
      </c>
      <c r="B8" s="80"/>
      <c r="C8" s="47" t="s">
        <v>190</v>
      </c>
      <c r="D8" s="464" t="s">
        <v>191</v>
      </c>
      <c r="E8" s="465" t="s">
        <v>192</v>
      </c>
      <c r="F8" s="465" t="s">
        <v>193</v>
      </c>
      <c r="G8" s="465" t="s">
        <v>194</v>
      </c>
      <c r="H8" s="466"/>
      <c r="I8" s="464" t="s">
        <v>191</v>
      </c>
      <c r="J8" s="465" t="s">
        <v>192</v>
      </c>
      <c r="K8" s="465" t="s">
        <v>193</v>
      </c>
      <c r="L8" s="465" t="s">
        <v>194</v>
      </c>
      <c r="M8" s="466"/>
      <c r="N8" s="464" t="s">
        <v>195</v>
      </c>
      <c r="O8" s="465" t="s">
        <v>192</v>
      </c>
      <c r="P8" s="465" t="s">
        <v>193</v>
      </c>
      <c r="Q8" s="465" t="s">
        <v>194</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c r="A9" s="49" t="s">
        <v>196</v>
      </c>
      <c r="B9" s="50"/>
      <c r="C9" s="51" t="s">
        <v>197</v>
      </c>
      <c r="D9" s="639"/>
      <c r="E9" s="616"/>
      <c r="F9" s="616"/>
      <c r="G9" s="616"/>
      <c r="H9" s="617"/>
      <c r="I9" s="639"/>
      <c r="J9" s="616"/>
      <c r="K9" s="616"/>
      <c r="L9" s="616"/>
      <c r="M9" s="617"/>
      <c r="N9" s="644"/>
      <c r="O9" s="619"/>
      <c r="P9" s="619"/>
      <c r="Q9" s="619"/>
      <c r="R9" s="620"/>
      <c r="S9" s="565"/>
      <c r="T9" s="566"/>
      <c r="U9" s="567"/>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ht="24.75" customHeight="1">
      <c r="A10" s="596" t="s">
        <v>198</v>
      </c>
      <c r="B10" s="597"/>
      <c r="C10" s="53" t="s">
        <v>199</v>
      </c>
      <c r="D10" s="192">
        <v>12</v>
      </c>
      <c r="E10" s="193">
        <v>1</v>
      </c>
      <c r="F10" s="194">
        <v>1000</v>
      </c>
      <c r="G10" s="195">
        <v>1</v>
      </c>
      <c r="H10" s="196">
        <f>SUM(D10*E10*F10*G10)</f>
        <v>12000</v>
      </c>
      <c r="I10" s="192">
        <v>12</v>
      </c>
      <c r="J10" s="197">
        <v>1</v>
      </c>
      <c r="K10" s="194">
        <v>100</v>
      </c>
      <c r="L10" s="195">
        <v>1</v>
      </c>
      <c r="M10" s="196">
        <f>SUM(I10*J10*K10*L10)</f>
        <v>1200</v>
      </c>
      <c r="N10" s="261">
        <v>12</v>
      </c>
      <c r="O10" s="258">
        <v>1</v>
      </c>
      <c r="P10" s="257">
        <v>100</v>
      </c>
      <c r="Q10" s="264">
        <v>1</v>
      </c>
      <c r="R10" s="254">
        <f>SUM(N10*O10*P10*Q10)</f>
        <v>1200</v>
      </c>
      <c r="S10" s="198">
        <f>SUM(H10+M10+R10)</f>
        <v>14400</v>
      </c>
      <c r="T10" s="199">
        <v>100</v>
      </c>
      <c r="U10" s="199">
        <f>S10+T10</f>
        <v>14500</v>
      </c>
    </row>
    <row r="11" spans="1:161" ht="24.75" customHeight="1">
      <c r="A11" s="596" t="s">
        <v>200</v>
      </c>
      <c r="B11" s="597"/>
      <c r="C11" s="61" t="s">
        <v>201</v>
      </c>
      <c r="D11" s="62"/>
      <c r="E11" s="181"/>
      <c r="F11" s="183"/>
      <c r="G11" s="176"/>
      <c r="H11" s="56">
        <f>SUM(D11*E11*F11*G11)</f>
        <v>0</v>
      </c>
      <c r="I11" s="62"/>
      <c r="J11" s="63"/>
      <c r="K11" s="183"/>
      <c r="L11" s="176"/>
      <c r="M11" s="56">
        <f>SUM(I11*J11*K11*L11)</f>
        <v>0</v>
      </c>
      <c r="N11" s="251"/>
      <c r="O11" s="259"/>
      <c r="P11" s="262"/>
      <c r="Q11" s="265"/>
      <c r="R11" s="255">
        <f>SUM(N11*O11*P11*Q11)</f>
        <v>0</v>
      </c>
      <c r="S11" s="59">
        <f>SUM(H11+M11+R11)</f>
        <v>0</v>
      </c>
      <c r="T11" s="60"/>
      <c r="U11" s="60">
        <f>S11+T11</f>
        <v>0</v>
      </c>
    </row>
    <row r="12" spans="1:161" s="52" customFormat="1" ht="24.75" customHeight="1">
      <c r="A12" s="64" t="s">
        <v>202</v>
      </c>
      <c r="B12" s="65"/>
      <c r="C12" s="66" t="s">
        <v>203</v>
      </c>
      <c r="D12" s="639"/>
      <c r="E12" s="616"/>
      <c r="F12" s="616"/>
      <c r="G12" s="616"/>
      <c r="H12" s="617"/>
      <c r="I12" s="639"/>
      <c r="J12" s="616"/>
      <c r="K12" s="616"/>
      <c r="L12" s="616"/>
      <c r="M12" s="617"/>
      <c r="N12" s="645"/>
      <c r="O12" s="646"/>
      <c r="P12" s="646"/>
      <c r="Q12" s="646"/>
      <c r="R12" s="647"/>
      <c r="S12" s="565"/>
      <c r="T12" s="566"/>
      <c r="U12" s="567"/>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ht="24.75" customHeight="1">
      <c r="A13" s="596" t="s">
        <v>204</v>
      </c>
      <c r="B13" s="597"/>
      <c r="C13" s="53" t="s">
        <v>205</v>
      </c>
      <c r="D13" s="200"/>
      <c r="E13" s="201"/>
      <c r="F13" s="202"/>
      <c r="G13" s="203"/>
      <c r="H13" s="68">
        <f>SUM(D13*E13*F13*G13)</f>
        <v>0</v>
      </c>
      <c r="I13" s="62"/>
      <c r="J13" s="63"/>
      <c r="K13" s="183"/>
      <c r="L13" s="176"/>
      <c r="M13" s="68"/>
      <c r="N13" s="244"/>
      <c r="O13" s="260"/>
      <c r="P13" s="263"/>
      <c r="Q13" s="256"/>
      <c r="R13" s="253">
        <f>SUM(N13*O13*P13*Q13)</f>
        <v>0</v>
      </c>
      <c r="S13" s="59">
        <f>SUM(H13+M13+R13)</f>
        <v>0</v>
      </c>
      <c r="T13" s="60"/>
      <c r="U13" s="60">
        <f>S13+T13</f>
        <v>0</v>
      </c>
    </row>
    <row r="14" spans="1:161" ht="24.75" customHeight="1">
      <c r="A14" s="510" t="s">
        <v>206</v>
      </c>
      <c r="B14" s="511"/>
      <c r="C14" s="53" t="s">
        <v>207</v>
      </c>
      <c r="D14" s="200">
        <v>12</v>
      </c>
      <c r="E14" s="201">
        <v>1</v>
      </c>
      <c r="F14" s="202">
        <v>100</v>
      </c>
      <c r="G14" s="203">
        <v>1</v>
      </c>
      <c r="H14" s="248">
        <f>SUM(D14*E14*F14*G14)</f>
        <v>1200</v>
      </c>
      <c r="I14" s="62"/>
      <c r="J14" s="181"/>
      <c r="K14" s="183"/>
      <c r="L14" s="176"/>
      <c r="M14" s="67">
        <f>SUM(I14*J14*K14*L14)</f>
        <v>0</v>
      </c>
      <c r="N14" s="62"/>
      <c r="O14" s="181"/>
      <c r="P14" s="183"/>
      <c r="Q14" s="176"/>
      <c r="R14" s="293">
        <f>SUM(N14*O14*P14*Q14)</f>
        <v>0</v>
      </c>
      <c r="S14" s="59">
        <f>SUM(H14+M14+R14)</f>
        <v>1200</v>
      </c>
      <c r="T14" s="60"/>
      <c r="U14" s="60">
        <f>S14+T14</f>
        <v>1200</v>
      </c>
    </row>
    <row r="15" spans="1:161" s="79" customFormat="1" ht="24.75" customHeight="1">
      <c r="A15" s="637" t="s">
        <v>208</v>
      </c>
      <c r="B15" s="638"/>
      <c r="C15" s="638"/>
      <c r="D15" s="70"/>
      <c r="E15" s="514"/>
      <c r="F15" s="514"/>
      <c r="G15" s="514"/>
      <c r="H15" s="295">
        <f>SUM(H10:H14)</f>
        <v>13200</v>
      </c>
      <c r="I15" s="70"/>
      <c r="J15" s="514"/>
      <c r="K15" s="514"/>
      <c r="L15" s="514"/>
      <c r="M15" s="295">
        <f>SUM(M10:M14)</f>
        <v>1200</v>
      </c>
      <c r="N15" s="72"/>
      <c r="O15" s="73"/>
      <c r="P15" s="74"/>
      <c r="Q15" s="75"/>
      <c r="R15" s="76">
        <f>SUM(R10:R14)</f>
        <v>1200</v>
      </c>
      <c r="S15" s="77">
        <f>SUM(S10:S14)</f>
        <v>15600</v>
      </c>
      <c r="T15" s="78">
        <f>SUM(T10:T14)</f>
        <v>100</v>
      </c>
      <c r="U15" s="78">
        <f>S15+T15</f>
        <v>15700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row>
    <row r="16" spans="1:161" s="492" customFormat="1" ht="39.75" customHeight="1">
      <c r="A16" s="46" t="s">
        <v>156</v>
      </c>
      <c r="B16" s="80"/>
      <c r="C16" s="47" t="s">
        <v>157</v>
      </c>
      <c r="D16" s="464" t="s">
        <v>191</v>
      </c>
      <c r="E16" s="467" t="s">
        <v>209</v>
      </c>
      <c r="F16" s="467" t="s">
        <v>193</v>
      </c>
      <c r="G16" s="465" t="s">
        <v>194</v>
      </c>
      <c r="H16" s="468"/>
      <c r="I16" s="464" t="s">
        <v>191</v>
      </c>
      <c r="J16" s="467" t="s">
        <v>209</v>
      </c>
      <c r="K16" s="467" t="s">
        <v>193</v>
      </c>
      <c r="L16" s="465" t="s">
        <v>194</v>
      </c>
      <c r="M16" s="468"/>
      <c r="N16" s="464" t="s">
        <v>191</v>
      </c>
      <c r="O16" s="467" t="s">
        <v>209</v>
      </c>
      <c r="P16" s="467" t="s">
        <v>193</v>
      </c>
      <c r="Q16" s="465" t="s">
        <v>194</v>
      </c>
      <c r="R16" s="466"/>
      <c r="S16" s="154"/>
      <c r="T16" s="48"/>
      <c r="U16" s="48"/>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row>
    <row r="17" spans="1:161" ht="15.75">
      <c r="A17" s="612" t="s">
        <v>210</v>
      </c>
      <c r="B17" s="613"/>
      <c r="C17" s="61" t="s">
        <v>211</v>
      </c>
      <c r="D17" s="200">
        <v>12</v>
      </c>
      <c r="E17" s="203">
        <v>0.05</v>
      </c>
      <c r="F17" s="202">
        <v>1000</v>
      </c>
      <c r="G17" s="203">
        <v>1</v>
      </c>
      <c r="H17" s="204">
        <f>SUM(D17*E17*F17*G17)</f>
        <v>600.00000000000011</v>
      </c>
      <c r="I17" s="200">
        <v>12</v>
      </c>
      <c r="J17" s="203">
        <v>0.03</v>
      </c>
      <c r="K17" s="202">
        <v>200</v>
      </c>
      <c r="L17" s="203">
        <v>1</v>
      </c>
      <c r="M17" s="204">
        <f>SUM(I17*J17*K17*L17)</f>
        <v>72</v>
      </c>
      <c r="N17" s="272">
        <v>12</v>
      </c>
      <c r="O17" s="273">
        <v>0.02</v>
      </c>
      <c r="P17" s="189">
        <v>500</v>
      </c>
      <c r="Q17" s="273">
        <v>0.5</v>
      </c>
      <c r="R17" s="274">
        <f>SUM(N17*O17*P17*Q17)</f>
        <v>60</v>
      </c>
      <c r="S17" s="198">
        <f>SUM(H17+M17+R17)</f>
        <v>732.00000000000011</v>
      </c>
      <c r="T17" s="60"/>
      <c r="U17" s="199">
        <f>S17+T17</f>
        <v>732.00000000000011</v>
      </c>
    </row>
    <row r="18" spans="1:161" ht="15.75">
      <c r="A18" s="596" t="s">
        <v>212</v>
      </c>
      <c r="B18" s="597"/>
      <c r="C18" s="61" t="s">
        <v>213</v>
      </c>
      <c r="D18" s="84"/>
      <c r="E18" s="177"/>
      <c r="F18" s="184"/>
      <c r="G18" s="177"/>
      <c r="H18" s="68">
        <f>SUM(D18*E18*F18*G18)</f>
        <v>0</v>
      </c>
      <c r="I18" s="84"/>
      <c r="J18" s="177"/>
      <c r="K18" s="184"/>
      <c r="L18" s="177"/>
      <c r="M18" s="85">
        <f>SUM(I18*J18*K18*L18)</f>
        <v>0</v>
      </c>
      <c r="N18" s="86"/>
      <c r="O18" s="205"/>
      <c r="P18" s="266"/>
      <c r="Q18" s="205"/>
      <c r="R18" s="58">
        <f>SUM(N18*O18*P18*Q18)</f>
        <v>0</v>
      </c>
      <c r="S18" s="59">
        <f>SUM(H18+M18+R18)</f>
        <v>0</v>
      </c>
      <c r="T18" s="60"/>
      <c r="U18" s="60">
        <f>S18+T18</f>
        <v>0</v>
      </c>
    </row>
    <row r="19" spans="1:161" s="79" customFormat="1" ht="24.75" customHeight="1">
      <c r="A19" s="637" t="s">
        <v>214</v>
      </c>
      <c r="B19" s="638"/>
      <c r="C19" s="638"/>
      <c r="D19" s="70"/>
      <c r="E19" s="514"/>
      <c r="F19" s="514"/>
      <c r="G19" s="514"/>
      <c r="H19" s="71">
        <f>SUM(H17:H18)</f>
        <v>600.00000000000011</v>
      </c>
      <c r="I19" s="70"/>
      <c r="J19" s="514"/>
      <c r="K19" s="514"/>
      <c r="L19" s="514"/>
      <c r="M19" s="71">
        <f>SUM(M17:M18)</f>
        <v>72</v>
      </c>
      <c r="N19" s="72"/>
      <c r="O19" s="73"/>
      <c r="P19" s="74"/>
      <c r="Q19" s="75"/>
      <c r="R19" s="76">
        <f>SUM(R17:R18)</f>
        <v>60</v>
      </c>
      <c r="S19" s="77">
        <f>SUM(S17:S18)</f>
        <v>732.00000000000011</v>
      </c>
      <c r="T19" s="78">
        <f>SUM(T17:T18)</f>
        <v>0</v>
      </c>
      <c r="U19" s="78">
        <f>S19+T19</f>
        <v>732.00000000000011</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25.5" customHeight="1">
      <c r="A20" s="46" t="s">
        <v>158</v>
      </c>
      <c r="B20" s="80"/>
      <c r="C20" s="47" t="s">
        <v>159</v>
      </c>
      <c r="D20" s="464" t="s">
        <v>215</v>
      </c>
      <c r="E20" s="465" t="s">
        <v>216</v>
      </c>
      <c r="F20" s="465" t="s">
        <v>217</v>
      </c>
      <c r="G20" s="465" t="s">
        <v>218</v>
      </c>
      <c r="H20" s="466"/>
      <c r="I20" s="464" t="s">
        <v>215</v>
      </c>
      <c r="J20" s="465" t="s">
        <v>219</v>
      </c>
      <c r="K20" s="465" t="s">
        <v>220</v>
      </c>
      <c r="L20" s="465" t="s">
        <v>218</v>
      </c>
      <c r="M20" s="466"/>
      <c r="N20" s="464" t="s">
        <v>215</v>
      </c>
      <c r="O20" s="465" t="s">
        <v>219</v>
      </c>
      <c r="P20" s="465" t="s">
        <v>220</v>
      </c>
      <c r="Q20" s="465" t="s">
        <v>218</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24.75" customHeight="1">
      <c r="A21" s="87" t="s">
        <v>221</v>
      </c>
      <c r="B21" s="88"/>
      <c r="C21" s="89" t="s">
        <v>222</v>
      </c>
      <c r="D21" s="516"/>
      <c r="E21" s="89"/>
      <c r="F21" s="89"/>
      <c r="G21" s="89"/>
      <c r="H21" s="90"/>
      <c r="I21" s="516"/>
      <c r="J21" s="89"/>
      <c r="K21" s="89"/>
      <c r="L21" s="89"/>
      <c r="M21" s="90"/>
      <c r="N21" s="515"/>
      <c r="O21" s="91"/>
      <c r="P21" s="92"/>
      <c r="Q21" s="93"/>
      <c r="R21" s="94"/>
      <c r="S21" s="568"/>
      <c r="T21" s="566"/>
      <c r="U21" s="567"/>
    </row>
    <row r="22" spans="1:161" ht="24.75" customHeight="1">
      <c r="A22" s="95" t="s">
        <v>223</v>
      </c>
      <c r="B22" s="95"/>
      <c r="C22" s="96"/>
      <c r="D22" s="614" t="s">
        <v>224</v>
      </c>
      <c r="E22" s="566"/>
      <c r="F22" s="566"/>
      <c r="G22" s="566"/>
      <c r="H22" s="576"/>
      <c r="I22" s="614" t="s">
        <v>224</v>
      </c>
      <c r="J22" s="566"/>
      <c r="K22" s="566"/>
      <c r="L22" s="566"/>
      <c r="M22" s="576"/>
      <c r="N22" s="614" t="s">
        <v>224</v>
      </c>
      <c r="O22" s="566"/>
      <c r="P22" s="566"/>
      <c r="Q22" s="566"/>
      <c r="R22" s="576"/>
      <c r="S22" s="568"/>
      <c r="T22" s="569"/>
      <c r="U22" s="570"/>
      <c r="V22" s="98"/>
    </row>
    <row r="23" spans="1:161" ht="51.75" customHeight="1">
      <c r="A23" s="612" t="s">
        <v>225</v>
      </c>
      <c r="B23" s="613"/>
      <c r="C23" s="61" t="s">
        <v>226</v>
      </c>
      <c r="D23" s="200">
        <v>1</v>
      </c>
      <c r="E23" s="275">
        <v>5</v>
      </c>
      <c r="F23" s="202">
        <v>500</v>
      </c>
      <c r="G23" s="203">
        <v>1</v>
      </c>
      <c r="H23" s="204">
        <f t="shared" ref="H23:H35" si="0">SUM(D23*E23*F23*G23)</f>
        <v>2500</v>
      </c>
      <c r="I23" s="62"/>
      <c r="J23" s="63"/>
      <c r="K23" s="183"/>
      <c r="L23" s="176"/>
      <c r="M23" s="68">
        <f t="shared" ref="M23:M25" si="1">SUM(I23*J23*K23*L23)</f>
        <v>0</v>
      </c>
      <c r="N23" s="99"/>
      <c r="O23" s="100"/>
      <c r="P23" s="267"/>
      <c r="Q23" s="102"/>
      <c r="R23" s="103">
        <f t="shared" ref="R23:R25" si="2">SUM(N23*O23*P23*Q23)</f>
        <v>0</v>
      </c>
      <c r="S23" s="276">
        <f t="shared" ref="S23:S25" si="3">SUM(H23+M23+R23)</f>
        <v>2500</v>
      </c>
      <c r="T23" s="60"/>
      <c r="U23" s="199">
        <f>S23+T23</f>
        <v>2500</v>
      </c>
      <c r="V23" s="98"/>
    </row>
    <row r="24" spans="1:161" ht="24.75" customHeight="1">
      <c r="A24" s="512" t="s">
        <v>227</v>
      </c>
      <c r="B24" s="513"/>
      <c r="C24" s="61" t="s">
        <v>228</v>
      </c>
      <c r="D24" s="62"/>
      <c r="E24" s="63"/>
      <c r="F24" s="183"/>
      <c r="G24" s="176"/>
      <c r="H24" s="68">
        <f t="shared" si="0"/>
        <v>0</v>
      </c>
      <c r="I24" s="62"/>
      <c r="J24" s="63"/>
      <c r="K24" s="183"/>
      <c r="L24" s="176"/>
      <c r="M24" s="68">
        <f t="shared" si="1"/>
        <v>0</v>
      </c>
      <c r="N24" s="99"/>
      <c r="O24" s="100"/>
      <c r="P24" s="267"/>
      <c r="Q24" s="102"/>
      <c r="R24" s="103">
        <f t="shared" si="2"/>
        <v>0</v>
      </c>
      <c r="S24" s="69">
        <f t="shared" si="3"/>
        <v>0</v>
      </c>
      <c r="T24" s="60"/>
      <c r="U24" s="60">
        <f>S24+T24</f>
        <v>0</v>
      </c>
      <c r="V24" s="98"/>
    </row>
    <row r="25" spans="1:161" ht="24.75" customHeight="1">
      <c r="A25" s="596" t="s">
        <v>229</v>
      </c>
      <c r="B25" s="597"/>
      <c r="C25" s="53" t="s">
        <v>230</v>
      </c>
      <c r="D25" s="62"/>
      <c r="E25" s="63"/>
      <c r="F25" s="183"/>
      <c r="G25" s="176"/>
      <c r="H25" s="68">
        <f t="shared" si="0"/>
        <v>0</v>
      </c>
      <c r="I25" s="62"/>
      <c r="J25" s="63"/>
      <c r="K25" s="183"/>
      <c r="L25" s="176"/>
      <c r="M25" s="68">
        <f t="shared" si="1"/>
        <v>0</v>
      </c>
      <c r="N25" s="99"/>
      <c r="O25" s="100"/>
      <c r="P25" s="267"/>
      <c r="Q25" s="104"/>
      <c r="R25" s="103">
        <f t="shared" si="2"/>
        <v>0</v>
      </c>
      <c r="S25" s="69">
        <f t="shared" si="3"/>
        <v>0</v>
      </c>
      <c r="T25" s="60"/>
      <c r="U25" s="60">
        <f>S25+T25</f>
        <v>0</v>
      </c>
      <c r="V25" s="98"/>
    </row>
    <row r="26" spans="1:161" ht="24.75" customHeight="1">
      <c r="A26" s="105" t="s">
        <v>231</v>
      </c>
      <c r="B26" s="106"/>
      <c r="C26" s="107" t="s">
        <v>232</v>
      </c>
      <c r="D26" s="615"/>
      <c r="E26" s="616"/>
      <c r="F26" s="616"/>
      <c r="G26" s="616"/>
      <c r="H26" s="617"/>
      <c r="I26" s="615"/>
      <c r="J26" s="616"/>
      <c r="K26" s="616"/>
      <c r="L26" s="616"/>
      <c r="M26" s="617"/>
      <c r="N26" s="618"/>
      <c r="O26" s="619"/>
      <c r="P26" s="619"/>
      <c r="Q26" s="619"/>
      <c r="R26" s="620"/>
      <c r="S26" s="568"/>
      <c r="T26" s="566"/>
      <c r="U26" s="567"/>
      <c r="V26" s="98"/>
    </row>
    <row r="27" spans="1:161" ht="24.75" customHeight="1">
      <c r="A27" s="595" t="s">
        <v>223</v>
      </c>
      <c r="B27" s="648"/>
      <c r="C27" s="649"/>
      <c r="D27" s="601" t="s">
        <v>233</v>
      </c>
      <c r="E27" s="602"/>
      <c r="F27" s="602"/>
      <c r="G27" s="602"/>
      <c r="H27" s="603"/>
      <c r="I27" s="601" t="s">
        <v>233</v>
      </c>
      <c r="J27" s="602"/>
      <c r="K27" s="602"/>
      <c r="L27" s="602"/>
      <c r="M27" s="603"/>
      <c r="N27" s="601" t="s">
        <v>233</v>
      </c>
      <c r="O27" s="602"/>
      <c r="P27" s="602"/>
      <c r="Q27" s="602"/>
      <c r="R27" s="603"/>
      <c r="S27" s="568"/>
      <c r="T27" s="569"/>
      <c r="U27" s="570"/>
      <c r="V27" s="98"/>
    </row>
    <row r="28" spans="1:161" ht="52.5" customHeight="1">
      <c r="A28" s="621" t="s">
        <v>234</v>
      </c>
      <c r="B28" s="622"/>
      <c r="C28" s="97" t="s">
        <v>226</v>
      </c>
      <c r="D28" s="244"/>
      <c r="E28" s="181"/>
      <c r="F28" s="245"/>
      <c r="G28" s="246"/>
      <c r="H28" s="68">
        <f t="shared" ref="H28:H30" si="4">SUM(D28*E28*F28*G28)</f>
        <v>0</v>
      </c>
      <c r="I28" s="99"/>
      <c r="J28" s="110"/>
      <c r="K28" s="206"/>
      <c r="L28" s="178"/>
      <c r="M28" s="68">
        <f t="shared" ref="M28:M30" si="5">SUM(I28*J28*K28*L28)</f>
        <v>0</v>
      </c>
      <c r="N28" s="99"/>
      <c r="O28" s="100"/>
      <c r="P28" s="267"/>
      <c r="Q28" s="102"/>
      <c r="R28" s="103">
        <f t="shared" ref="R28:R30" si="6">SUM(N28*O28*P28*Q28)</f>
        <v>0</v>
      </c>
      <c r="S28" s="69">
        <f t="shared" ref="S28:S30" si="7">SUM(H28+M28+R28)</f>
        <v>0</v>
      </c>
      <c r="T28" s="111"/>
      <c r="U28" s="60">
        <f t="shared" ref="U28:U29" si="8">S28+T28</f>
        <v>0</v>
      </c>
      <c r="V28" s="98"/>
    </row>
    <row r="29" spans="1:161" ht="24.75" customHeight="1">
      <c r="A29" s="621" t="s">
        <v>235</v>
      </c>
      <c r="B29" s="622"/>
      <c r="C29" s="97" t="s">
        <v>228</v>
      </c>
      <c r="D29" s="244"/>
      <c r="E29" s="181"/>
      <c r="F29" s="245"/>
      <c r="G29" s="246"/>
      <c r="H29" s="68">
        <f t="shared" si="4"/>
        <v>0</v>
      </c>
      <c r="I29" s="99"/>
      <c r="J29" s="110"/>
      <c r="K29" s="206"/>
      <c r="L29" s="178"/>
      <c r="M29" s="68">
        <f t="shared" si="5"/>
        <v>0</v>
      </c>
      <c r="N29" s="99"/>
      <c r="O29" s="100"/>
      <c r="P29" s="267"/>
      <c r="Q29" s="102"/>
      <c r="R29" s="103">
        <f t="shared" si="6"/>
        <v>0</v>
      </c>
      <c r="S29" s="69">
        <f t="shared" si="7"/>
        <v>0</v>
      </c>
      <c r="T29" s="111"/>
      <c r="U29" s="60">
        <f t="shared" si="8"/>
        <v>0</v>
      </c>
      <c r="V29" s="98"/>
    </row>
    <row r="30" spans="1:161" ht="24.75" customHeight="1">
      <c r="A30" s="596" t="s">
        <v>236</v>
      </c>
      <c r="B30" s="597"/>
      <c r="C30" s="53" t="s">
        <v>237</v>
      </c>
      <c r="D30" s="62"/>
      <c r="E30" s="63"/>
      <c r="F30" s="183"/>
      <c r="G30" s="176"/>
      <c r="H30" s="68">
        <f t="shared" si="4"/>
        <v>0</v>
      </c>
      <c r="I30" s="62"/>
      <c r="J30" s="63"/>
      <c r="K30" s="183"/>
      <c r="L30" s="176"/>
      <c r="M30" s="68">
        <f t="shared" si="5"/>
        <v>0</v>
      </c>
      <c r="N30" s="99"/>
      <c r="O30" s="100"/>
      <c r="P30" s="267"/>
      <c r="Q30" s="104"/>
      <c r="R30" s="103">
        <f t="shared" si="6"/>
        <v>0</v>
      </c>
      <c r="S30" s="69">
        <f t="shared" si="7"/>
        <v>0</v>
      </c>
      <c r="T30" s="60"/>
      <c r="U30" s="60">
        <f>S30+T30</f>
        <v>0</v>
      </c>
      <c r="V30" s="98"/>
    </row>
    <row r="31" spans="1:161" s="109" customFormat="1" ht="24.75" customHeight="1">
      <c r="A31" s="105" t="s">
        <v>238</v>
      </c>
      <c r="B31" s="106"/>
      <c r="C31" s="107" t="s">
        <v>239</v>
      </c>
      <c r="D31" s="615"/>
      <c r="E31" s="616"/>
      <c r="F31" s="616"/>
      <c r="G31" s="616"/>
      <c r="H31" s="617"/>
      <c r="I31" s="615"/>
      <c r="J31" s="616"/>
      <c r="K31" s="616"/>
      <c r="L31" s="616"/>
      <c r="M31" s="617"/>
      <c r="N31" s="618"/>
      <c r="O31" s="619"/>
      <c r="P31" s="619"/>
      <c r="Q31" s="619"/>
      <c r="R31" s="620"/>
      <c r="S31" s="210"/>
      <c r="T31" s="211"/>
      <c r="U31" s="211"/>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row>
    <row r="32" spans="1:161" ht="24.75" customHeight="1">
      <c r="A32" s="595" t="s">
        <v>223</v>
      </c>
      <c r="B32" s="648"/>
      <c r="C32" s="649"/>
      <c r="D32" s="601" t="s">
        <v>233</v>
      </c>
      <c r="E32" s="602"/>
      <c r="F32" s="602"/>
      <c r="G32" s="602"/>
      <c r="H32" s="603"/>
      <c r="I32" s="601" t="s">
        <v>233</v>
      </c>
      <c r="J32" s="602"/>
      <c r="K32" s="602"/>
      <c r="L32" s="602"/>
      <c r="M32" s="603"/>
      <c r="N32" s="601" t="s">
        <v>233</v>
      </c>
      <c r="O32" s="602"/>
      <c r="P32" s="602"/>
      <c r="Q32" s="602"/>
      <c r="R32" s="603"/>
      <c r="S32" s="604"/>
      <c r="T32" s="605"/>
      <c r="U32" s="606"/>
      <c r="V32" s="98"/>
    </row>
    <row r="33" spans="1:161" ht="51" customHeight="1">
      <c r="A33" s="621" t="s">
        <v>240</v>
      </c>
      <c r="B33" s="622"/>
      <c r="C33" s="97" t="s">
        <v>226</v>
      </c>
      <c r="D33" s="244"/>
      <c r="E33" s="181"/>
      <c r="F33" s="245"/>
      <c r="G33" s="246"/>
      <c r="H33" s="68">
        <f t="shared" si="0"/>
        <v>0</v>
      </c>
      <c r="I33" s="99"/>
      <c r="J33" s="110"/>
      <c r="K33" s="206"/>
      <c r="L33" s="178"/>
      <c r="M33" s="68">
        <f t="shared" ref="M33:M35" si="9">SUM(I33*J33*K33*L33)</f>
        <v>0</v>
      </c>
      <c r="N33" s="99"/>
      <c r="O33" s="100"/>
      <c r="P33" s="267"/>
      <c r="Q33" s="102"/>
      <c r="R33" s="103">
        <f t="shared" ref="R33:R35" si="10">SUM(N33*O33*P33*Q33)</f>
        <v>0</v>
      </c>
      <c r="S33" s="69">
        <f t="shared" ref="S33:S35" si="11">SUM(H33+M33+R33)</f>
        <v>0</v>
      </c>
      <c r="T33" s="111"/>
      <c r="U33" s="60">
        <f t="shared" ref="U33:U34" si="12">S33+T33</f>
        <v>0</v>
      </c>
    </row>
    <row r="34" spans="1:161" ht="24.75" customHeight="1">
      <c r="A34" s="621" t="s">
        <v>241</v>
      </c>
      <c r="B34" s="622"/>
      <c r="C34" s="97" t="s">
        <v>228</v>
      </c>
      <c r="D34" s="244"/>
      <c r="E34" s="181"/>
      <c r="F34" s="245"/>
      <c r="G34" s="246"/>
      <c r="H34" s="68">
        <f t="shared" si="0"/>
        <v>0</v>
      </c>
      <c r="I34" s="99"/>
      <c r="J34" s="110"/>
      <c r="K34" s="206"/>
      <c r="L34" s="178"/>
      <c r="M34" s="68">
        <f t="shared" si="9"/>
        <v>0</v>
      </c>
      <c r="N34" s="99"/>
      <c r="O34" s="100"/>
      <c r="P34" s="267"/>
      <c r="Q34" s="102"/>
      <c r="R34" s="103">
        <f t="shared" si="10"/>
        <v>0</v>
      </c>
      <c r="S34" s="69">
        <f t="shared" si="11"/>
        <v>0</v>
      </c>
      <c r="T34" s="111"/>
      <c r="U34" s="60">
        <f t="shared" si="12"/>
        <v>0</v>
      </c>
    </row>
    <row r="35" spans="1:161" ht="24.75" customHeight="1">
      <c r="A35" s="596" t="s">
        <v>242</v>
      </c>
      <c r="B35" s="597"/>
      <c r="C35" s="53" t="s">
        <v>237</v>
      </c>
      <c r="D35" s="62"/>
      <c r="E35" s="63"/>
      <c r="F35" s="183"/>
      <c r="G35" s="176"/>
      <c r="H35" s="68">
        <f t="shared" si="0"/>
        <v>0</v>
      </c>
      <c r="I35" s="62"/>
      <c r="J35" s="63"/>
      <c r="K35" s="183"/>
      <c r="L35" s="176"/>
      <c r="M35" s="68">
        <f t="shared" si="9"/>
        <v>0</v>
      </c>
      <c r="N35" s="99"/>
      <c r="O35" s="100"/>
      <c r="P35" s="267"/>
      <c r="Q35" s="104"/>
      <c r="R35" s="103">
        <f t="shared" si="10"/>
        <v>0</v>
      </c>
      <c r="S35" s="69">
        <f t="shared" si="11"/>
        <v>0</v>
      </c>
      <c r="T35" s="60"/>
      <c r="U35" s="60">
        <f>S35+T35</f>
        <v>0</v>
      </c>
    </row>
    <row r="36" spans="1:161" s="83" customFormat="1" ht="24.75" customHeight="1">
      <c r="A36" s="641" t="s">
        <v>243</v>
      </c>
      <c r="B36" s="642"/>
      <c r="C36" s="642"/>
      <c r="D36" s="112"/>
      <c r="E36" s="509"/>
      <c r="F36" s="509"/>
      <c r="G36" s="509"/>
      <c r="H36" s="113">
        <f>SUM(H23:H35)</f>
        <v>2500</v>
      </c>
      <c r="I36" s="112"/>
      <c r="J36" s="509"/>
      <c r="K36" s="509"/>
      <c r="L36" s="509"/>
      <c r="M36" s="113">
        <f>SUM(M23:M35)</f>
        <v>0</v>
      </c>
      <c r="N36" s="114"/>
      <c r="O36" s="115"/>
      <c r="P36" s="116"/>
      <c r="Q36" s="115"/>
      <c r="R36" s="117">
        <f>SUM(R23:R35)</f>
        <v>0</v>
      </c>
      <c r="S36" s="118">
        <f>SUM(S23:S35)</f>
        <v>2500</v>
      </c>
      <c r="T36" s="78">
        <f>SUM(T23:T35)</f>
        <v>0</v>
      </c>
      <c r="U36" s="78">
        <f>S36+T36</f>
        <v>2500</v>
      </c>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row>
    <row r="37" spans="1:161" s="497" customFormat="1" ht="24.75" customHeight="1">
      <c r="A37" s="119" t="s">
        <v>160</v>
      </c>
      <c r="B37" s="120"/>
      <c r="C37" s="121" t="s">
        <v>244</v>
      </c>
      <c r="D37" s="464"/>
      <c r="E37" s="465" t="s">
        <v>245</v>
      </c>
      <c r="F37" s="493" t="s">
        <v>217</v>
      </c>
      <c r="G37" s="494" t="s">
        <v>218</v>
      </c>
      <c r="H37" s="468"/>
      <c r="I37" s="469"/>
      <c r="J37" s="465" t="s">
        <v>246</v>
      </c>
      <c r="K37" s="493" t="s">
        <v>220</v>
      </c>
      <c r="L37" s="494" t="s">
        <v>218</v>
      </c>
      <c r="M37" s="468"/>
      <c r="N37" s="464"/>
      <c r="O37" s="465" t="s">
        <v>246</v>
      </c>
      <c r="P37" s="493" t="s">
        <v>220</v>
      </c>
      <c r="Q37" s="494" t="s">
        <v>218</v>
      </c>
      <c r="R37" s="466"/>
      <c r="S37" s="495"/>
      <c r="T37" s="48"/>
      <c r="U37" s="48"/>
      <c r="V37" s="496"/>
    </row>
    <row r="38" spans="1:161" ht="24.75" customHeight="1">
      <c r="A38" s="87" t="s">
        <v>247</v>
      </c>
      <c r="B38" s="88"/>
      <c r="C38" s="89" t="s">
        <v>161</v>
      </c>
      <c r="D38" s="516"/>
      <c r="E38" s="89"/>
      <c r="F38" s="89"/>
      <c r="G38" s="89"/>
      <c r="H38" s="90"/>
      <c r="I38" s="516"/>
      <c r="J38" s="89"/>
      <c r="K38" s="89"/>
      <c r="L38" s="89"/>
      <c r="M38" s="90"/>
      <c r="N38" s="515"/>
      <c r="O38" s="91"/>
      <c r="P38" s="92"/>
      <c r="Q38" s="93"/>
      <c r="R38" s="94"/>
      <c r="S38" s="568"/>
      <c r="T38" s="566"/>
      <c r="U38" s="567"/>
      <c r="V38" s="98"/>
    </row>
    <row r="39" spans="1:161" ht="24.75" customHeight="1">
      <c r="A39" s="594" t="s">
        <v>248</v>
      </c>
      <c r="B39" s="594"/>
      <c r="C39" s="595"/>
      <c r="D39" s="583" t="s">
        <v>249</v>
      </c>
      <c r="E39" s="584"/>
      <c r="F39" s="584"/>
      <c r="G39" s="584"/>
      <c r="H39" s="585"/>
      <c r="I39" s="580" t="s">
        <v>250</v>
      </c>
      <c r="J39" s="581"/>
      <c r="K39" s="581"/>
      <c r="L39" s="581"/>
      <c r="M39" s="582"/>
      <c r="N39" s="580" t="s">
        <v>250</v>
      </c>
      <c r="O39" s="581"/>
      <c r="P39" s="581"/>
      <c r="Q39" s="581"/>
      <c r="R39" s="582"/>
      <c r="S39" s="565"/>
      <c r="T39" s="566"/>
      <c r="U39" s="567"/>
      <c r="V39" s="98"/>
    </row>
    <row r="40" spans="1:161" s="79" customFormat="1" ht="15.75">
      <c r="A40" s="596" t="s">
        <v>251</v>
      </c>
      <c r="B40" s="597"/>
      <c r="C40" s="518" t="s">
        <v>252</v>
      </c>
      <c r="D40" s="207"/>
      <c r="E40" s="197">
        <v>1</v>
      </c>
      <c r="F40" s="194">
        <v>10100</v>
      </c>
      <c r="G40" s="195">
        <v>1</v>
      </c>
      <c r="H40" s="196">
        <f>SUM(E40*F40*G40)</f>
        <v>10100</v>
      </c>
      <c r="I40" s="207"/>
      <c r="J40" s="55">
        <v>1</v>
      </c>
      <c r="K40" s="182">
        <v>20000</v>
      </c>
      <c r="L40" s="179">
        <v>1</v>
      </c>
      <c r="M40" s="68">
        <f>SUM(J40*K40*L40)</f>
        <v>20000</v>
      </c>
      <c r="N40" s="209"/>
      <c r="O40" s="122">
        <v>1</v>
      </c>
      <c r="P40" s="188">
        <v>30000</v>
      </c>
      <c r="Q40" s="123">
        <v>0.5</v>
      </c>
      <c r="R40" s="103">
        <f>SUM(O40*P40*Q40)</f>
        <v>15000</v>
      </c>
      <c r="S40" s="276">
        <f>SUM(H40+M40+R40)</f>
        <v>45100</v>
      </c>
      <c r="T40" s="60"/>
      <c r="U40" s="199">
        <f>S40+T40</f>
        <v>45100</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row>
    <row r="41" spans="1:161" s="79" customFormat="1" ht="31.5">
      <c r="A41" s="510" t="s">
        <v>253</v>
      </c>
      <c r="B41" s="511"/>
      <c r="C41" s="518" t="s">
        <v>254</v>
      </c>
      <c r="D41" s="207"/>
      <c r="E41" s="197">
        <v>1</v>
      </c>
      <c r="F41" s="194">
        <v>11000</v>
      </c>
      <c r="G41" s="195">
        <v>1</v>
      </c>
      <c r="H41" s="196">
        <f>SUM(E41*F41*G41)</f>
        <v>11000</v>
      </c>
      <c r="I41" s="207"/>
      <c r="J41" s="55">
        <v>1</v>
      </c>
      <c r="K41" s="182">
        <v>30000</v>
      </c>
      <c r="L41" s="179">
        <v>1</v>
      </c>
      <c r="M41" s="68">
        <f>SUM(J41*K41*L41)</f>
        <v>30000</v>
      </c>
      <c r="N41" s="209"/>
      <c r="O41" s="122">
        <v>1</v>
      </c>
      <c r="P41" s="188">
        <v>25000</v>
      </c>
      <c r="Q41" s="123">
        <v>1</v>
      </c>
      <c r="R41" s="103">
        <f>SUM(O41*P41*Q41)</f>
        <v>25000</v>
      </c>
      <c r="S41" s="276">
        <f>SUM(H41+M41+R41)</f>
        <v>66000</v>
      </c>
      <c r="T41" s="60"/>
      <c r="U41" s="199">
        <f>S41+T41</f>
        <v>66000</v>
      </c>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row>
    <row r="42" spans="1:161" s="79" customFormat="1" ht="15.75" customHeight="1">
      <c r="A42" s="594" t="s">
        <v>248</v>
      </c>
      <c r="B42" s="594"/>
      <c r="C42" s="595"/>
      <c r="D42" s="583" t="s">
        <v>255</v>
      </c>
      <c r="E42" s="584"/>
      <c r="F42" s="584"/>
      <c r="G42" s="584"/>
      <c r="H42" s="585"/>
      <c r="I42" s="580" t="s">
        <v>255</v>
      </c>
      <c r="J42" s="581"/>
      <c r="K42" s="581"/>
      <c r="L42" s="581"/>
      <c r="M42" s="582"/>
      <c r="N42" s="580" t="s">
        <v>255</v>
      </c>
      <c r="O42" s="581"/>
      <c r="P42" s="581"/>
      <c r="Q42" s="581"/>
      <c r="R42" s="582"/>
      <c r="S42" s="571"/>
      <c r="T42" s="566"/>
      <c r="U42" s="567"/>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row>
    <row r="43" spans="1:161" s="79" customFormat="1" ht="15.75">
      <c r="A43" s="596" t="s">
        <v>256</v>
      </c>
      <c r="B43" s="597"/>
      <c r="C43" s="518" t="s">
        <v>257</v>
      </c>
      <c r="D43" s="207"/>
      <c r="E43" s="197">
        <v>2</v>
      </c>
      <c r="F43" s="194">
        <v>11000</v>
      </c>
      <c r="G43" s="195">
        <v>1</v>
      </c>
      <c r="H43" s="196">
        <f>SUM(E43*F43*G43)</f>
        <v>22000</v>
      </c>
      <c r="I43" s="207"/>
      <c r="J43" s="197">
        <v>1</v>
      </c>
      <c r="K43" s="194">
        <v>25000</v>
      </c>
      <c r="L43" s="292">
        <v>1</v>
      </c>
      <c r="M43" s="204">
        <f>SUM(J43*K43*L43)</f>
        <v>25000</v>
      </c>
      <c r="N43" s="209"/>
      <c r="O43" s="122">
        <v>1</v>
      </c>
      <c r="P43" s="188">
        <v>20000</v>
      </c>
      <c r="Q43" s="123">
        <v>1</v>
      </c>
      <c r="R43" s="103">
        <f>SUM(O43*P43*Q43)</f>
        <v>20000</v>
      </c>
      <c r="S43" s="276">
        <f>SUM(H43+M43+R43)</f>
        <v>67000</v>
      </c>
      <c r="T43" s="60"/>
      <c r="U43" s="199">
        <f>S43+T43</f>
        <v>67000</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row>
    <row r="44" spans="1:161" s="79" customFormat="1" ht="15.75">
      <c r="A44" s="596" t="s">
        <v>258</v>
      </c>
      <c r="B44" s="597"/>
      <c r="C44" s="518" t="s">
        <v>257</v>
      </c>
      <c r="D44" s="207"/>
      <c r="E44" s="197"/>
      <c r="F44" s="194"/>
      <c r="G44" s="195"/>
      <c r="H44" s="196">
        <f>SUM(E44*F44*G44)</f>
        <v>0</v>
      </c>
      <c r="I44" s="207"/>
      <c r="J44" s="55"/>
      <c r="K44" s="182"/>
      <c r="L44" s="179"/>
      <c r="M44" s="68">
        <f>SUM(J44*K44*L44)</f>
        <v>0</v>
      </c>
      <c r="N44" s="209"/>
      <c r="O44" s="122"/>
      <c r="P44" s="188"/>
      <c r="Q44" s="123"/>
      <c r="R44" s="103">
        <f>SUM(O44*P44*Q44)</f>
        <v>0</v>
      </c>
      <c r="S44" s="276">
        <f>SUM(H44+M44+R44)</f>
        <v>0</v>
      </c>
      <c r="T44" s="60"/>
      <c r="U44" s="199">
        <f>S44+T44</f>
        <v>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83" customFormat="1" ht="24.75" customHeight="1" thickBot="1">
      <c r="A45" s="641" t="s">
        <v>259</v>
      </c>
      <c r="B45" s="642"/>
      <c r="C45" s="642" t="s">
        <v>260</v>
      </c>
      <c r="D45" s="112"/>
      <c r="E45" s="509"/>
      <c r="F45" s="509"/>
      <c r="G45" s="509"/>
      <c r="H45" s="113">
        <f>SUM(H40:H44)</f>
        <v>43100</v>
      </c>
      <c r="I45" s="112"/>
      <c r="J45" s="509"/>
      <c r="K45" s="509"/>
      <c r="L45" s="509"/>
      <c r="M45" s="113">
        <f>SUM(M40:M44)</f>
        <v>75000</v>
      </c>
      <c r="N45" s="114"/>
      <c r="O45" s="115"/>
      <c r="P45" s="116"/>
      <c r="Q45" s="115"/>
      <c r="R45" s="117">
        <f>SUM(R40:R44)</f>
        <v>60000</v>
      </c>
      <c r="S45" s="472">
        <f>SUM(S40:S44)</f>
        <v>178100</v>
      </c>
      <c r="T45" s="473">
        <f>SUM(T40:T44)</f>
        <v>0</v>
      </c>
      <c r="U45" s="473">
        <f>S45+T45</f>
        <v>178100</v>
      </c>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row>
    <row r="46" spans="1:161" s="497" customFormat="1" ht="28.5" customHeight="1" thickBot="1">
      <c r="A46" s="119" t="s">
        <v>162</v>
      </c>
      <c r="B46" s="120"/>
      <c r="C46" s="121" t="s">
        <v>261</v>
      </c>
      <c r="D46" s="498"/>
      <c r="E46" s="499" t="s">
        <v>262</v>
      </c>
      <c r="F46" s="500" t="s">
        <v>217</v>
      </c>
      <c r="G46" s="501" t="s">
        <v>218</v>
      </c>
      <c r="H46" s="470"/>
      <c r="I46" s="471"/>
      <c r="J46" s="499" t="s">
        <v>262</v>
      </c>
      <c r="K46" s="500" t="s">
        <v>217</v>
      </c>
      <c r="L46" s="501" t="s">
        <v>218</v>
      </c>
      <c r="M46" s="470"/>
      <c r="N46" s="498"/>
      <c r="O46" s="499" t="s">
        <v>262</v>
      </c>
      <c r="P46" s="500" t="s">
        <v>217</v>
      </c>
      <c r="Q46" s="501" t="s">
        <v>218</v>
      </c>
      <c r="R46" s="502"/>
      <c r="S46" s="503"/>
      <c r="T46" s="474"/>
      <c r="U46" s="475"/>
    </row>
    <row r="47" spans="1:161" ht="24.75" customHeight="1">
      <c r="A47" s="650" t="s">
        <v>263</v>
      </c>
      <c r="B47" s="651"/>
      <c r="C47" s="294" t="s">
        <v>163</v>
      </c>
      <c r="D47" s="589"/>
      <c r="E47" s="573"/>
      <c r="F47" s="573"/>
      <c r="G47" s="573"/>
      <c r="H47" s="590"/>
      <c r="I47" s="591"/>
      <c r="J47" s="573"/>
      <c r="K47" s="573"/>
      <c r="L47" s="573"/>
      <c r="M47" s="590"/>
      <c r="N47" s="589"/>
      <c r="O47" s="592"/>
      <c r="P47" s="592"/>
      <c r="Q47" s="592"/>
      <c r="R47" s="593"/>
      <c r="S47" s="572"/>
      <c r="T47" s="573"/>
      <c r="U47" s="574"/>
    </row>
    <row r="48" spans="1:161" ht="25.5" customHeight="1">
      <c r="A48" s="594" t="s">
        <v>223</v>
      </c>
      <c r="B48" s="594"/>
      <c r="C48" s="595"/>
      <c r="D48" s="598" t="s">
        <v>249</v>
      </c>
      <c r="E48" s="599"/>
      <c r="F48" s="599"/>
      <c r="G48" s="599"/>
      <c r="H48" s="600"/>
      <c r="I48" s="598" t="s">
        <v>249</v>
      </c>
      <c r="J48" s="599"/>
      <c r="K48" s="599"/>
      <c r="L48" s="599"/>
      <c r="M48" s="600"/>
      <c r="N48" s="598" t="s">
        <v>249</v>
      </c>
      <c r="O48" s="599"/>
      <c r="P48" s="599"/>
      <c r="Q48" s="599"/>
      <c r="R48" s="600"/>
      <c r="S48" s="586"/>
      <c r="T48" s="587"/>
      <c r="U48" s="588"/>
      <c r="V48" s="98"/>
    </row>
    <row r="49" spans="1:161" ht="28.5" customHeight="1">
      <c r="A49" s="596" t="s">
        <v>264</v>
      </c>
      <c r="B49" s="597"/>
      <c r="C49" s="53" t="s">
        <v>265</v>
      </c>
      <c r="D49" s="208"/>
      <c r="E49" s="197">
        <v>2</v>
      </c>
      <c r="F49" s="194">
        <v>250</v>
      </c>
      <c r="G49" s="195">
        <v>1</v>
      </c>
      <c r="H49" s="204">
        <f>SUM(E49*F49*G49)</f>
        <v>500</v>
      </c>
      <c r="I49" s="208"/>
      <c r="J49" s="55">
        <v>2</v>
      </c>
      <c r="K49" s="182">
        <v>222</v>
      </c>
      <c r="L49" s="175">
        <v>1</v>
      </c>
      <c r="M49" s="56">
        <f>SUM(J49*K49*L49)</f>
        <v>444</v>
      </c>
      <c r="N49" s="247"/>
      <c r="O49" s="122">
        <v>2</v>
      </c>
      <c r="P49" s="268">
        <v>200</v>
      </c>
      <c r="Q49" s="124">
        <v>0.75</v>
      </c>
      <c r="R49" s="125">
        <f>SUM(O49*P49*Q49)</f>
        <v>300</v>
      </c>
      <c r="S49" s="276">
        <f>SUM(H49+M49+R49)</f>
        <v>1244</v>
      </c>
      <c r="T49" s="60"/>
      <c r="U49" s="199">
        <f>S49+T49</f>
        <v>1244</v>
      </c>
    </row>
    <row r="50" spans="1:161" ht="26.25" customHeight="1">
      <c r="A50" s="594" t="s">
        <v>223</v>
      </c>
      <c r="B50" s="594"/>
      <c r="C50" s="595"/>
      <c r="D50" s="575"/>
      <c r="E50" s="566"/>
      <c r="F50" s="566"/>
      <c r="G50" s="566"/>
      <c r="H50" s="576"/>
      <c r="I50" s="575"/>
      <c r="J50" s="566"/>
      <c r="K50" s="566"/>
      <c r="L50" s="566"/>
      <c r="M50" s="576"/>
      <c r="N50" s="577"/>
      <c r="O50" s="578"/>
      <c r="P50" s="578"/>
      <c r="Q50" s="578"/>
      <c r="R50" s="579"/>
      <c r="S50" s="571"/>
      <c r="T50" s="569"/>
      <c r="U50" s="570"/>
    </row>
    <row r="51" spans="1:161" ht="34.5" customHeight="1">
      <c r="A51" s="596" t="s">
        <v>266</v>
      </c>
      <c r="B51" s="597"/>
      <c r="C51" s="53" t="s">
        <v>267</v>
      </c>
      <c r="D51" s="296"/>
      <c r="E51" s="297">
        <v>1</v>
      </c>
      <c r="F51" s="298">
        <v>111</v>
      </c>
      <c r="G51" s="299">
        <v>1</v>
      </c>
      <c r="H51" s="204">
        <f>SUM(E51*F51*G51)</f>
        <v>111</v>
      </c>
      <c r="I51" s="296"/>
      <c r="J51" s="300">
        <v>5</v>
      </c>
      <c r="K51" s="301">
        <v>550</v>
      </c>
      <c r="L51" s="302">
        <v>0.5</v>
      </c>
      <c r="M51" s="56">
        <f>SUM(J51*K51*L51)</f>
        <v>1375</v>
      </c>
      <c r="N51" s="303"/>
      <c r="O51" s="304">
        <v>1</v>
      </c>
      <c r="P51" s="305">
        <v>700</v>
      </c>
      <c r="Q51" s="306">
        <v>1</v>
      </c>
      <c r="R51" s="125">
        <f>SUM(O51*P51*Q51)</f>
        <v>700</v>
      </c>
      <c r="S51" s="276">
        <f>SUM(H51+M51+R51)</f>
        <v>2186</v>
      </c>
      <c r="T51" s="60"/>
      <c r="U51" s="199">
        <f>S51+T51</f>
        <v>2186</v>
      </c>
    </row>
    <row r="52" spans="1:161" ht="24.75" customHeight="1">
      <c r="A52" s="641" t="s">
        <v>268</v>
      </c>
      <c r="B52" s="642"/>
      <c r="C52" s="642" t="s">
        <v>269</v>
      </c>
      <c r="D52" s="112"/>
      <c r="E52" s="509"/>
      <c r="F52" s="509"/>
      <c r="G52" s="509"/>
      <c r="H52" s="113">
        <f>SUM(H49:H51)</f>
        <v>611</v>
      </c>
      <c r="I52" s="112"/>
      <c r="J52" s="509"/>
      <c r="K52" s="509"/>
      <c r="L52" s="509"/>
      <c r="M52" s="113">
        <f>SUM(M49:M51)</f>
        <v>1819</v>
      </c>
      <c r="N52" s="114"/>
      <c r="O52" s="115"/>
      <c r="P52" s="116"/>
      <c r="Q52" s="115"/>
      <c r="R52" s="117">
        <f>SUM(R49:R51)</f>
        <v>1000</v>
      </c>
      <c r="S52" s="118">
        <f>SUM(S49:S51)</f>
        <v>3430</v>
      </c>
      <c r="T52" s="78">
        <f>SUM(T49:T51)</f>
        <v>0</v>
      </c>
      <c r="U52" s="78">
        <f>S52+T52</f>
        <v>3430</v>
      </c>
    </row>
    <row r="53" spans="1:161" s="497" customFormat="1" ht="24.75" customHeight="1">
      <c r="A53" s="119" t="s">
        <v>164</v>
      </c>
      <c r="B53" s="120"/>
      <c r="C53" s="121" t="s">
        <v>165</v>
      </c>
      <c r="D53" s="469"/>
      <c r="E53" s="465" t="s">
        <v>246</v>
      </c>
      <c r="F53" s="493" t="s">
        <v>217</v>
      </c>
      <c r="G53" s="494" t="s">
        <v>218</v>
      </c>
      <c r="H53" s="468"/>
      <c r="I53" s="469"/>
      <c r="J53" s="465" t="s">
        <v>246</v>
      </c>
      <c r="K53" s="493" t="s">
        <v>217</v>
      </c>
      <c r="L53" s="494" t="s">
        <v>218</v>
      </c>
      <c r="M53" s="468"/>
      <c r="N53" s="464"/>
      <c r="O53" s="465" t="s">
        <v>246</v>
      </c>
      <c r="P53" s="493" t="s">
        <v>217</v>
      </c>
      <c r="Q53" s="494" t="s">
        <v>218</v>
      </c>
      <c r="R53" s="466"/>
      <c r="S53" s="495"/>
      <c r="T53" s="48"/>
      <c r="U53" s="48"/>
    </row>
    <row r="54" spans="1:161" s="79" customFormat="1" ht="24.75" customHeight="1">
      <c r="A54" s="126" t="s">
        <v>270</v>
      </c>
      <c r="B54" s="127"/>
      <c r="C54" s="357" t="s">
        <v>271</v>
      </c>
      <c r="D54" s="557"/>
      <c r="E54" s="558"/>
      <c r="F54" s="558"/>
      <c r="G54" s="558"/>
      <c r="H54" s="558"/>
      <c r="I54" s="557"/>
      <c r="J54" s="558"/>
      <c r="K54" s="558"/>
      <c r="L54" s="558"/>
      <c r="M54" s="558"/>
      <c r="N54" s="559"/>
      <c r="O54" s="558"/>
      <c r="P54" s="558"/>
      <c r="Q54" s="558"/>
      <c r="R54" s="558"/>
      <c r="S54" s="560"/>
      <c r="T54" s="561"/>
      <c r="U54" s="561"/>
      <c r="V54" s="98"/>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row>
    <row r="55" spans="1:161" ht="24.75" customHeight="1">
      <c r="A55" s="594" t="s">
        <v>272</v>
      </c>
      <c r="B55" s="594"/>
      <c r="C55" s="594"/>
      <c r="D55" s="610" t="s">
        <v>273</v>
      </c>
      <c r="E55" s="610"/>
      <c r="F55" s="610"/>
      <c r="G55" s="610"/>
      <c r="H55" s="610"/>
      <c r="I55" s="610" t="s">
        <v>273</v>
      </c>
      <c r="J55" s="610"/>
      <c r="K55" s="610"/>
      <c r="L55" s="610"/>
      <c r="M55" s="610"/>
      <c r="N55" s="610" t="s">
        <v>273</v>
      </c>
      <c r="O55" s="610"/>
      <c r="P55" s="610"/>
      <c r="Q55" s="610"/>
      <c r="R55" s="610"/>
      <c r="S55" s="611"/>
      <c r="T55" s="611"/>
      <c r="U55" s="611"/>
      <c r="V55" s="98"/>
    </row>
    <row r="56" spans="1:161" s="83" customFormat="1" ht="24.75" customHeight="1">
      <c r="A56" s="596" t="s">
        <v>274</v>
      </c>
      <c r="B56" s="597"/>
      <c r="C56" s="135" t="s">
        <v>275</v>
      </c>
      <c r="D56" s="250"/>
      <c r="E56" s="275">
        <v>1</v>
      </c>
      <c r="F56" s="202">
        <v>95619</v>
      </c>
      <c r="G56" s="203">
        <v>1</v>
      </c>
      <c r="H56" s="204">
        <f>SUM(E56*F56*G56)</f>
        <v>95619</v>
      </c>
      <c r="I56" s="250"/>
      <c r="J56" s="275"/>
      <c r="K56" s="278"/>
      <c r="L56" s="279"/>
      <c r="M56" s="204">
        <f>SUM(J56*K56*L56)</f>
        <v>0</v>
      </c>
      <c r="N56" s="269"/>
      <c r="O56" s="136"/>
      <c r="P56" s="270"/>
      <c r="Q56" s="137"/>
      <c r="R56" s="103">
        <f>SUM(O56*P56*Q56)</f>
        <v>0</v>
      </c>
      <c r="S56" s="277">
        <f>H56+M56+R56</f>
        <v>95619</v>
      </c>
      <c r="T56" s="60"/>
      <c r="U56" s="199">
        <f>S56+T56</f>
        <v>95619</v>
      </c>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row>
    <row r="57" spans="1:161" ht="24.75" customHeight="1">
      <c r="A57" s="126" t="s">
        <v>276</v>
      </c>
      <c r="B57" s="127"/>
      <c r="C57" s="128" t="s">
        <v>277</v>
      </c>
      <c r="D57" s="129"/>
      <c r="E57" s="128"/>
      <c r="F57" s="128"/>
      <c r="G57" s="128"/>
      <c r="H57" s="130"/>
      <c r="I57" s="129"/>
      <c r="J57" s="128"/>
      <c r="K57" s="128"/>
      <c r="L57" s="128"/>
      <c r="M57" s="130"/>
      <c r="N57" s="131"/>
      <c r="O57" s="132"/>
      <c r="P57" s="133"/>
      <c r="Q57" s="132"/>
      <c r="R57" s="134"/>
      <c r="S57" s="562"/>
      <c r="T57" s="563"/>
      <c r="U57" s="564"/>
    </row>
    <row r="58" spans="1:161" ht="24.75" customHeight="1">
      <c r="A58" s="594" t="s">
        <v>248</v>
      </c>
      <c r="B58" s="594"/>
      <c r="C58" s="595"/>
      <c r="D58" s="601" t="s">
        <v>278</v>
      </c>
      <c r="E58" s="602"/>
      <c r="F58" s="602"/>
      <c r="G58" s="602"/>
      <c r="H58" s="603"/>
      <c r="I58" s="601" t="s">
        <v>278</v>
      </c>
      <c r="J58" s="602"/>
      <c r="K58" s="602"/>
      <c r="L58" s="602"/>
      <c r="M58" s="603"/>
      <c r="N58" s="601" t="s">
        <v>278</v>
      </c>
      <c r="O58" s="602"/>
      <c r="P58" s="602"/>
      <c r="Q58" s="602"/>
      <c r="R58" s="603"/>
      <c r="S58" s="604"/>
      <c r="T58" s="605"/>
      <c r="U58" s="606"/>
      <c r="V58" s="98"/>
    </row>
    <row r="59" spans="1:161" s="79" customFormat="1" ht="24.75" customHeight="1">
      <c r="A59" s="596" t="s">
        <v>279</v>
      </c>
      <c r="B59" s="597"/>
      <c r="C59" s="135" t="s">
        <v>280</v>
      </c>
      <c r="D59" s="250"/>
      <c r="E59" s="275">
        <v>1</v>
      </c>
      <c r="F59" s="202">
        <v>5000</v>
      </c>
      <c r="G59" s="203">
        <v>1</v>
      </c>
      <c r="H59" s="204">
        <f>SUM(E59*F59*G59)</f>
        <v>5000</v>
      </c>
      <c r="I59" s="250"/>
      <c r="J59" s="275">
        <v>1</v>
      </c>
      <c r="K59" s="278">
        <v>1000</v>
      </c>
      <c r="L59" s="279">
        <v>1</v>
      </c>
      <c r="M59" s="204">
        <f>SUM(J59*K59*L59)</f>
        <v>1000</v>
      </c>
      <c r="N59" s="269"/>
      <c r="O59" s="136"/>
      <c r="P59" s="270"/>
      <c r="Q59" s="137"/>
      <c r="R59" s="103">
        <f>SUM(O59*P59*Q59)</f>
        <v>0</v>
      </c>
      <c r="S59" s="276">
        <f>SUM(H59+M59+R59)</f>
        <v>6000</v>
      </c>
      <c r="T59" s="60">
        <v>0</v>
      </c>
      <c r="U59" s="60">
        <f>S59+T59</f>
        <v>6000</v>
      </c>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s="83" customFormat="1" ht="24.75" customHeight="1">
      <c r="A60" s="641" t="s">
        <v>281</v>
      </c>
      <c r="B60" s="642"/>
      <c r="C60" s="642"/>
      <c r="D60" s="112"/>
      <c r="E60" s="509"/>
      <c r="F60" s="509"/>
      <c r="G60" s="509"/>
      <c r="H60" s="113">
        <f>SUM(H56+H59)</f>
        <v>100619</v>
      </c>
      <c r="I60" s="112"/>
      <c r="J60" s="509"/>
      <c r="K60" s="509"/>
      <c r="L60" s="509"/>
      <c r="M60" s="113">
        <f>SUM(M56:M59)</f>
        <v>1000</v>
      </c>
      <c r="N60" s="114"/>
      <c r="O60" s="115"/>
      <c r="P60" s="116"/>
      <c r="Q60" s="115"/>
      <c r="R60" s="117">
        <f>SUM(R56+R59)</f>
        <v>0</v>
      </c>
      <c r="S60" s="118">
        <f>SUM(S56:S59)</f>
        <v>101619</v>
      </c>
      <c r="T60" s="78">
        <f>SUM(T56:T59)</f>
        <v>0</v>
      </c>
      <c r="U60" s="78">
        <f>S60+T60</f>
        <v>101619</v>
      </c>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row>
    <row r="61" spans="1:161" s="497" customFormat="1" ht="24.75" customHeight="1">
      <c r="A61" s="119" t="s">
        <v>166</v>
      </c>
      <c r="B61" s="120"/>
      <c r="C61" s="121" t="s">
        <v>282</v>
      </c>
      <c r="D61" s="476"/>
      <c r="E61" s="499" t="s">
        <v>246</v>
      </c>
      <c r="F61" s="500" t="s">
        <v>217</v>
      </c>
      <c r="G61" s="501" t="s">
        <v>218</v>
      </c>
      <c r="H61" s="470"/>
      <c r="I61" s="469"/>
      <c r="J61" s="467"/>
      <c r="K61" s="467"/>
      <c r="L61" s="467"/>
      <c r="M61" s="468"/>
      <c r="N61" s="464"/>
      <c r="O61" s="465"/>
      <c r="P61" s="493"/>
      <c r="Q61" s="465"/>
      <c r="R61" s="466"/>
      <c r="S61" s="154"/>
      <c r="T61" s="48"/>
      <c r="U61" s="48"/>
      <c r="V61" s="496"/>
    </row>
    <row r="62" spans="1:161" ht="24.75" customHeight="1">
      <c r="A62" s="596" t="s">
        <v>283</v>
      </c>
      <c r="B62" s="597"/>
      <c r="C62" s="488" t="s">
        <v>282</v>
      </c>
      <c r="D62" s="208"/>
      <c r="E62" s="280">
        <v>0</v>
      </c>
      <c r="F62" s="252">
        <v>0</v>
      </c>
      <c r="G62" s="281">
        <v>0</v>
      </c>
      <c r="H62" s="68">
        <f>SUM(E62*F62*G62)</f>
        <v>0</v>
      </c>
      <c r="I62" s="208"/>
      <c r="J62" s="142"/>
      <c r="K62" s="252"/>
      <c r="L62" s="180"/>
      <c r="M62" s="143"/>
      <c r="N62" s="208"/>
      <c r="O62" s="142"/>
      <c r="P62" s="252"/>
      <c r="Q62" s="180"/>
      <c r="R62" s="144"/>
      <c r="S62" s="138">
        <f>SUM(H62+M62+R62)</f>
        <v>0</v>
      </c>
      <c r="T62" s="60">
        <v>0</v>
      </c>
      <c r="U62" s="60">
        <f>S62+T62</f>
        <v>0</v>
      </c>
    </row>
    <row r="63" spans="1:161" s="79" customFormat="1" ht="24.75" customHeight="1">
      <c r="A63" s="145" t="s">
        <v>284</v>
      </c>
      <c r="B63" s="145"/>
      <c r="C63" s="282"/>
      <c r="D63" s="147"/>
      <c r="E63" s="146"/>
      <c r="F63" s="146"/>
      <c r="G63" s="146"/>
      <c r="H63" s="249">
        <f>SUM(H62)</f>
        <v>0</v>
      </c>
      <c r="I63" s="147"/>
      <c r="J63" s="146"/>
      <c r="K63" s="146"/>
      <c r="L63" s="146"/>
      <c r="M63" s="148">
        <f>SUM(M62)</f>
        <v>0</v>
      </c>
      <c r="N63" s="147"/>
      <c r="O63" s="146"/>
      <c r="P63" s="146"/>
      <c r="Q63" s="149"/>
      <c r="R63" s="150">
        <f>SUM(R62)</f>
        <v>0</v>
      </c>
      <c r="S63" s="77">
        <f>SUM(S62:S62)</f>
        <v>0</v>
      </c>
      <c r="T63" s="78">
        <v>0</v>
      </c>
      <c r="U63" s="78">
        <f>S63+T63</f>
        <v>0</v>
      </c>
      <c r="V63" s="98"/>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row>
    <row r="64" spans="1:161" s="492" customFormat="1" ht="24.75" customHeight="1">
      <c r="A64" s="119" t="s">
        <v>168</v>
      </c>
      <c r="B64" s="120"/>
      <c r="C64" s="121" t="s">
        <v>169</v>
      </c>
      <c r="D64" s="498" t="s">
        <v>285</v>
      </c>
      <c r="E64" s="499" t="s">
        <v>246</v>
      </c>
      <c r="F64" s="500" t="s">
        <v>217</v>
      </c>
      <c r="G64" s="477" t="s">
        <v>218</v>
      </c>
      <c r="H64" s="470"/>
      <c r="I64" s="498" t="s">
        <v>285</v>
      </c>
      <c r="J64" s="499" t="s">
        <v>246</v>
      </c>
      <c r="K64" s="500" t="s">
        <v>220</v>
      </c>
      <c r="L64" s="477" t="s">
        <v>218</v>
      </c>
      <c r="M64" s="470"/>
      <c r="N64" s="498" t="s">
        <v>285</v>
      </c>
      <c r="O64" s="499" t="s">
        <v>246</v>
      </c>
      <c r="P64" s="500" t="s">
        <v>220</v>
      </c>
      <c r="Q64" s="477" t="s">
        <v>218</v>
      </c>
      <c r="R64" s="502"/>
      <c r="S64" s="495"/>
      <c r="T64" s="48"/>
      <c r="U64" s="48"/>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row>
    <row r="65" spans="1:161" ht="24.75" customHeight="1">
      <c r="A65" s="594" t="s">
        <v>248</v>
      </c>
      <c r="B65" s="594"/>
      <c r="C65" s="595"/>
      <c r="D65" s="580" t="s">
        <v>273</v>
      </c>
      <c r="E65" s="581"/>
      <c r="F65" s="581"/>
      <c r="G65" s="581"/>
      <c r="H65" s="582"/>
      <c r="I65" s="580" t="s">
        <v>273</v>
      </c>
      <c r="J65" s="581"/>
      <c r="K65" s="581"/>
      <c r="L65" s="581"/>
      <c r="M65" s="582"/>
      <c r="N65" s="580" t="s">
        <v>273</v>
      </c>
      <c r="O65" s="581"/>
      <c r="P65" s="581"/>
      <c r="Q65" s="581"/>
      <c r="R65" s="582"/>
      <c r="S65" s="607"/>
      <c r="T65" s="608"/>
      <c r="U65" s="609"/>
      <c r="V65" s="98"/>
    </row>
    <row r="66" spans="1:161" s="83" customFormat="1" ht="39" customHeight="1">
      <c r="A66" s="596" t="s">
        <v>286</v>
      </c>
      <c r="B66" s="597"/>
      <c r="C66" s="53" t="s">
        <v>287</v>
      </c>
      <c r="D66" s="261">
        <v>1</v>
      </c>
      <c r="E66" s="197">
        <v>1</v>
      </c>
      <c r="F66" s="194">
        <v>1501.61</v>
      </c>
      <c r="G66" s="195">
        <v>1</v>
      </c>
      <c r="H66" s="196">
        <f>SUM(D66*E66*F66*G66)</f>
        <v>1501.61</v>
      </c>
      <c r="I66" s="54"/>
      <c r="J66" s="55"/>
      <c r="K66" s="182"/>
      <c r="L66" s="175"/>
      <c r="M66" s="68">
        <f t="shared" ref="M66:M67" si="13">SUM(I66*J66*K66*L66)</f>
        <v>0</v>
      </c>
      <c r="N66" s="151"/>
      <c r="O66" s="152"/>
      <c r="P66" s="268"/>
      <c r="Q66" s="124"/>
      <c r="R66" s="103">
        <f t="shared" ref="R66:R67" si="14">SUM(N66*O66*P66*Q66)</f>
        <v>0</v>
      </c>
      <c r="S66" s="276">
        <f t="shared" ref="S66:S67" si="15">SUM(H66+M66+R66)</f>
        <v>1501.61</v>
      </c>
      <c r="T66" s="60">
        <v>0</v>
      </c>
      <c r="U66" s="199">
        <f t="shared" ref="U66:U71" si="16">S66+T66</f>
        <v>1501.61</v>
      </c>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row>
    <row r="67" spans="1:161" s="83" customFormat="1" ht="35.450000000000003" customHeight="1">
      <c r="A67" s="596" t="s">
        <v>288</v>
      </c>
      <c r="B67" s="597"/>
      <c r="C67" s="53" t="s">
        <v>289</v>
      </c>
      <c r="D67" s="251"/>
      <c r="E67" s="55"/>
      <c r="F67" s="182"/>
      <c r="G67" s="175"/>
      <c r="H67" s="56">
        <f>SUM(D67*E67*F67*G67)</f>
        <v>0</v>
      </c>
      <c r="I67" s="54"/>
      <c r="J67" s="55"/>
      <c r="K67" s="182"/>
      <c r="L67" s="175"/>
      <c r="M67" s="68">
        <f t="shared" si="13"/>
        <v>0</v>
      </c>
      <c r="N67" s="151"/>
      <c r="O67" s="152"/>
      <c r="P67" s="268"/>
      <c r="Q67" s="271"/>
      <c r="R67" s="103">
        <f t="shared" si="14"/>
        <v>0</v>
      </c>
      <c r="S67" s="69">
        <f t="shared" si="15"/>
        <v>0</v>
      </c>
      <c r="T67" s="60"/>
      <c r="U67" s="60">
        <f t="shared" si="16"/>
        <v>0</v>
      </c>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row>
    <row r="68" spans="1:161" ht="24.75" customHeight="1">
      <c r="A68" s="641" t="s">
        <v>290</v>
      </c>
      <c r="B68" s="642"/>
      <c r="C68" s="642"/>
      <c r="D68" s="112"/>
      <c r="E68" s="509"/>
      <c r="F68" s="509"/>
      <c r="G68" s="509"/>
      <c r="H68" s="113">
        <f>SUM(H66:H67)</f>
        <v>1501.61</v>
      </c>
      <c r="I68" s="112"/>
      <c r="J68" s="509"/>
      <c r="K68" s="509"/>
      <c r="L68" s="509"/>
      <c r="M68" s="113">
        <f>SUM(M66:M67)</f>
        <v>0</v>
      </c>
      <c r="N68" s="114"/>
      <c r="O68" s="115"/>
      <c r="P68" s="116"/>
      <c r="Q68" s="115"/>
      <c r="R68" s="117">
        <f>SUM(R66:R67)</f>
        <v>0</v>
      </c>
      <c r="S68" s="118">
        <f>SUM(S66:S67)</f>
        <v>1501.61</v>
      </c>
      <c r="T68" s="78">
        <f>SUM(T66:T67)</f>
        <v>0</v>
      </c>
      <c r="U68" s="78">
        <f t="shared" si="16"/>
        <v>1501.61</v>
      </c>
    </row>
    <row r="69" spans="1:161" ht="24.75" customHeight="1">
      <c r="A69" s="46" t="s">
        <v>170</v>
      </c>
      <c r="B69" s="80"/>
      <c r="C69" s="47" t="s">
        <v>171</v>
      </c>
      <c r="D69" s="153"/>
      <c r="E69" s="47"/>
      <c r="F69" s="47"/>
      <c r="G69" s="47"/>
      <c r="H69" s="81">
        <f>SUM(H15+H19+H36+H45+H52+H60+H63+H68)</f>
        <v>162131.60999999999</v>
      </c>
      <c r="I69" s="153"/>
      <c r="J69" s="47"/>
      <c r="K69" s="47"/>
      <c r="L69" s="47"/>
      <c r="M69" s="81">
        <f>SUM(M15+M19+M36+M45+M52+M60+M63+M68)</f>
        <v>79091</v>
      </c>
      <c r="N69" s="139"/>
      <c r="O69" s="140"/>
      <c r="P69" s="141"/>
      <c r="Q69" s="140"/>
      <c r="R69" s="307">
        <f>SUM(R15+R19+R36+R45+R52+R60+R63+R68)</f>
        <v>62260</v>
      </c>
      <c r="S69" s="154">
        <f>SUM(S15,S19,S36,S45,S52,S60,S63,S68)</f>
        <v>303482.61</v>
      </c>
      <c r="T69" s="48">
        <f>SUM(T15,T19,T36,T45,T52,T60,T63,T68)</f>
        <v>100</v>
      </c>
      <c r="U69" s="48">
        <f t="shared" si="16"/>
        <v>303582.61</v>
      </c>
    </row>
    <row r="70" spans="1:161" ht="80.25" customHeight="1">
      <c r="A70" s="46" t="s">
        <v>172</v>
      </c>
      <c r="B70" s="80"/>
      <c r="C70" s="47" t="s">
        <v>291</v>
      </c>
      <c r="D70" s="153"/>
      <c r="E70" s="47"/>
      <c r="F70" s="47"/>
      <c r="G70" s="47"/>
      <c r="H70" s="283">
        <f>SUM(H69*0.15)</f>
        <v>24319.741499999996</v>
      </c>
      <c r="I70" s="153"/>
      <c r="J70" s="47"/>
      <c r="K70" s="47"/>
      <c r="L70" s="47"/>
      <c r="M70" s="283">
        <f>SUM(M69*0.15)</f>
        <v>11863.65</v>
      </c>
      <c r="N70" s="312"/>
      <c r="O70" s="313"/>
      <c r="P70" s="313"/>
      <c r="Q70" s="313"/>
      <c r="R70" s="314">
        <f>SUM(R69*0.15)</f>
        <v>9339</v>
      </c>
      <c r="S70" s="284">
        <f>SUM(H70+M70+R70)</f>
        <v>45522.391499999998</v>
      </c>
      <c r="T70" s="48">
        <v>0</v>
      </c>
      <c r="U70" s="285">
        <f t="shared" si="16"/>
        <v>45522.391499999998</v>
      </c>
    </row>
    <row r="71" spans="1:161" ht="49.5" customHeight="1" thickBot="1">
      <c r="A71" s="46" t="s">
        <v>174</v>
      </c>
      <c r="B71" s="80"/>
      <c r="C71" s="47" t="s">
        <v>292</v>
      </c>
      <c r="D71" s="155"/>
      <c r="E71" s="156"/>
      <c r="F71" s="156"/>
      <c r="G71" s="156"/>
      <c r="H71" s="157">
        <f>SUM(H69:H70)</f>
        <v>186451.35149999999</v>
      </c>
      <c r="I71" s="155"/>
      <c r="J71" s="156"/>
      <c r="K71" s="156"/>
      <c r="L71" s="156"/>
      <c r="M71" s="157">
        <f>SUM(M69+M70)</f>
        <v>90954.65</v>
      </c>
      <c r="N71" s="308" t="s">
        <v>293</v>
      </c>
      <c r="O71" s="309"/>
      <c r="P71" s="310"/>
      <c r="Q71" s="309"/>
      <c r="R71" s="311">
        <f>SUM(R69+R70)</f>
        <v>71599</v>
      </c>
      <c r="S71" s="154">
        <f>SUM(S69:S70)</f>
        <v>349005.00150000001</v>
      </c>
      <c r="T71" s="48">
        <f>SUM(T69:T70)</f>
        <v>100</v>
      </c>
      <c r="U71" s="48">
        <f t="shared" si="16"/>
        <v>349105.00150000001</v>
      </c>
    </row>
    <row r="72" spans="1:161" ht="24.75" customHeight="1">
      <c r="A72" s="640" t="s">
        <v>294</v>
      </c>
      <c r="B72" s="640"/>
      <c r="C72" s="640"/>
      <c r="D72" s="640"/>
      <c r="E72" s="640"/>
      <c r="F72" s="640"/>
      <c r="G72" s="640"/>
      <c r="H72" s="640"/>
      <c r="I72" s="640"/>
      <c r="J72" s="640"/>
      <c r="K72" s="640"/>
      <c r="L72" s="640"/>
      <c r="M72" s="640"/>
      <c r="N72" s="640"/>
      <c r="O72" s="640"/>
      <c r="P72" s="640"/>
      <c r="Q72" s="640"/>
      <c r="R72" s="640"/>
      <c r="S72" s="640"/>
      <c r="T72" s="640"/>
      <c r="U72" s="640"/>
    </row>
  </sheetData>
  <mergeCells count="121">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D32:H32"/>
    <mergeCell ref="I32:M32"/>
    <mergeCell ref="N32:R32"/>
    <mergeCell ref="A17:B17"/>
    <mergeCell ref="A18:B18"/>
    <mergeCell ref="D22:H22"/>
    <mergeCell ref="I22:M22"/>
    <mergeCell ref="N22:R22"/>
    <mergeCell ref="D31:H31"/>
    <mergeCell ref="I31:M31"/>
    <mergeCell ref="N31:R31"/>
    <mergeCell ref="D58:H58"/>
    <mergeCell ref="I58:M58"/>
    <mergeCell ref="N58:R58"/>
    <mergeCell ref="S58:U58"/>
    <mergeCell ref="D65:H65"/>
    <mergeCell ref="I65:M65"/>
    <mergeCell ref="N65:R65"/>
    <mergeCell ref="S65:U65"/>
    <mergeCell ref="D55:H55"/>
    <mergeCell ref="I55:M55"/>
    <mergeCell ref="N55:R55"/>
    <mergeCell ref="S55:U55"/>
    <mergeCell ref="D47:H47"/>
    <mergeCell ref="I47:M47"/>
    <mergeCell ref="N47:R47"/>
    <mergeCell ref="A42:C42"/>
    <mergeCell ref="D42:H42"/>
    <mergeCell ref="I42:M42"/>
    <mergeCell ref="A43:B43"/>
    <mergeCell ref="D48:H48"/>
    <mergeCell ref="I48:M48"/>
    <mergeCell ref="N48:R48"/>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40625" defaultRowHeight="15.75"/>
  <cols>
    <col min="1" max="1" width="4.42578125" style="40" bestFit="1" customWidth="1"/>
    <col min="2" max="2" width="2.140625" style="40" customWidth="1"/>
    <col min="3" max="3" width="35.5703125" style="27" customWidth="1"/>
    <col min="4" max="4" width="13.140625" style="27" customWidth="1"/>
    <col min="5" max="5" width="10.42578125" style="27" customWidth="1"/>
    <col min="6" max="6" width="14" style="27" customWidth="1"/>
    <col min="7" max="7" width="10.85546875" style="27" customWidth="1"/>
    <col min="8" max="8" width="14.5703125" style="27" customWidth="1"/>
    <col min="9" max="9" width="11.85546875" style="27" customWidth="1"/>
    <col min="10" max="10" width="14.5703125" style="27" customWidth="1"/>
    <col min="11" max="16384" width="9.140625" style="27"/>
  </cols>
  <sheetData>
    <row r="1" spans="1:145">
      <c r="A1" s="623" t="s">
        <v>295</v>
      </c>
      <c r="B1" s="623"/>
      <c r="C1" s="623"/>
      <c r="D1" s="623"/>
      <c r="E1" s="623"/>
      <c r="F1" s="623"/>
      <c r="G1" s="623"/>
      <c r="H1" s="623"/>
      <c r="I1" s="623"/>
      <c r="J1" s="623"/>
    </row>
    <row r="2" spans="1:145" ht="12.75" customHeight="1">
      <c r="A2" s="708" t="s">
        <v>296</v>
      </c>
      <c r="B2" s="708"/>
      <c r="C2" s="708"/>
      <c r="D2" s="708"/>
      <c r="E2" s="708"/>
      <c r="F2" s="708" t="s">
        <v>147</v>
      </c>
      <c r="G2" s="708"/>
      <c r="H2" s="708"/>
      <c r="I2" s="708"/>
      <c r="J2" s="708"/>
    </row>
    <row r="3" spans="1:145" ht="12.75" customHeight="1">
      <c r="A3" s="708" t="s">
        <v>148</v>
      </c>
      <c r="B3" s="708"/>
      <c r="C3" s="708"/>
      <c r="D3" s="708"/>
      <c r="E3" s="708"/>
      <c r="F3" s="708" t="s">
        <v>148</v>
      </c>
      <c r="G3" s="708"/>
      <c r="H3" s="708"/>
      <c r="I3" s="708"/>
      <c r="J3" s="708"/>
    </row>
    <row r="4" spans="1:145" ht="12.75" customHeight="1">
      <c r="A4" s="708" t="s">
        <v>149</v>
      </c>
      <c r="B4" s="708"/>
      <c r="C4" s="708"/>
      <c r="D4" s="708"/>
      <c r="E4" s="708"/>
      <c r="F4" s="708" t="s">
        <v>148</v>
      </c>
      <c r="G4" s="708"/>
      <c r="H4" s="708"/>
      <c r="I4" s="708"/>
      <c r="J4" s="708"/>
    </row>
    <row r="5" spans="1:145" ht="3.75" customHeight="1" thickBot="1"/>
    <row r="6" spans="1:145">
      <c r="A6" s="709" t="s">
        <v>150</v>
      </c>
      <c r="B6" s="710"/>
      <c r="C6" s="711"/>
      <c r="D6" s="715" t="s">
        <v>297</v>
      </c>
      <c r="E6" s="716"/>
      <c r="F6" s="716"/>
      <c r="G6" s="717"/>
      <c r="H6" s="709" t="s">
        <v>298</v>
      </c>
      <c r="I6" s="716" t="s">
        <v>299</v>
      </c>
      <c r="J6" s="717" t="s">
        <v>185</v>
      </c>
    </row>
    <row r="7" spans="1:145" ht="45" customHeight="1" thickBot="1">
      <c r="A7" s="712"/>
      <c r="B7" s="713"/>
      <c r="C7" s="714"/>
      <c r="D7" s="397" t="s">
        <v>186</v>
      </c>
      <c r="E7" s="519" t="s">
        <v>187</v>
      </c>
      <c r="F7" s="519" t="s">
        <v>300</v>
      </c>
      <c r="G7" s="520" t="s">
        <v>188</v>
      </c>
      <c r="H7" s="712"/>
      <c r="I7" s="718"/>
      <c r="J7" s="719"/>
    </row>
    <row r="8" spans="1:145" s="162" customFormat="1" ht="44.25" customHeight="1" thickBot="1">
      <c r="A8" s="416" t="s">
        <v>154</v>
      </c>
      <c r="B8" s="417"/>
      <c r="C8" s="418" t="s">
        <v>155</v>
      </c>
      <c r="D8" s="437" t="s">
        <v>301</v>
      </c>
      <c r="E8" s="438" t="s">
        <v>192</v>
      </c>
      <c r="F8" s="438" t="s">
        <v>302</v>
      </c>
      <c r="G8" s="439" t="s">
        <v>194</v>
      </c>
      <c r="H8" s="431"/>
      <c r="I8" s="432"/>
      <c r="J8" s="433"/>
      <c r="K8" s="161"/>
    </row>
    <row r="9" spans="1:145">
      <c r="A9" s="413" t="s">
        <v>196</v>
      </c>
      <c r="B9" s="414"/>
      <c r="C9" s="415" t="s">
        <v>197</v>
      </c>
      <c r="D9" s="679"/>
      <c r="E9" s="680"/>
      <c r="F9" s="680"/>
      <c r="G9" s="680"/>
      <c r="H9" s="682"/>
      <c r="I9" s="680"/>
      <c r="J9" s="683"/>
    </row>
    <row r="10" spans="1:145">
      <c r="A10" s="692" t="s">
        <v>198</v>
      </c>
      <c r="B10" s="597"/>
      <c r="C10" s="53" t="s">
        <v>199</v>
      </c>
      <c r="D10" s="398">
        <v>12</v>
      </c>
      <c r="E10" s="185">
        <v>1</v>
      </c>
      <c r="F10" s="189">
        <v>100</v>
      </c>
      <c r="G10" s="324">
        <v>1</v>
      </c>
      <c r="H10" s="316">
        <f>D10*E10*F10*G10</f>
        <v>1200</v>
      </c>
      <c r="I10" s="187">
        <v>100</v>
      </c>
      <c r="J10" s="317">
        <f>H10+I10</f>
        <v>1300</v>
      </c>
    </row>
    <row r="11" spans="1:145">
      <c r="A11" s="692" t="s">
        <v>200</v>
      </c>
      <c r="B11" s="597"/>
      <c r="C11" s="61" t="s">
        <v>201</v>
      </c>
      <c r="D11" s="399"/>
      <c r="E11" s="57"/>
      <c r="F11" s="266"/>
      <c r="G11" s="325"/>
      <c r="H11" s="316">
        <f>D11*E11*F11*G11</f>
        <v>0</v>
      </c>
      <c r="I11" s="188"/>
      <c r="J11" s="318">
        <f>H11+I11</f>
        <v>0</v>
      </c>
    </row>
    <row r="12" spans="1:145">
      <c r="A12" s="326" t="s">
        <v>202</v>
      </c>
      <c r="B12" s="65"/>
      <c r="C12" s="66" t="s">
        <v>303</v>
      </c>
      <c r="D12" s="678"/>
      <c r="E12" s="646"/>
      <c r="F12" s="646"/>
      <c r="G12" s="646"/>
      <c r="H12" s="668"/>
      <c r="I12" s="619"/>
      <c r="J12" s="669"/>
    </row>
    <row r="13" spans="1:145">
      <c r="A13" s="692" t="s">
        <v>204</v>
      </c>
      <c r="B13" s="597"/>
      <c r="C13" s="53"/>
      <c r="D13" s="400">
        <v>12</v>
      </c>
      <c r="E13" s="190">
        <v>1</v>
      </c>
      <c r="F13" s="191">
        <v>100</v>
      </c>
      <c r="G13" s="327">
        <v>1</v>
      </c>
      <c r="H13" s="316">
        <f>D13*E13*F13*G13</f>
        <v>1200</v>
      </c>
      <c r="I13" s="186"/>
      <c r="J13" s="319">
        <f>H13+I13</f>
        <v>1200</v>
      </c>
    </row>
    <row r="14" spans="1:145" s="165" customFormat="1" ht="16.5" thickBot="1">
      <c r="A14" s="693" t="s">
        <v>208</v>
      </c>
      <c r="B14" s="694"/>
      <c r="C14" s="694"/>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c r="A15" s="416" t="s">
        <v>156</v>
      </c>
      <c r="B15" s="419"/>
      <c r="C15" s="418" t="s">
        <v>157</v>
      </c>
      <c r="D15" s="437" t="s">
        <v>304</v>
      </c>
      <c r="E15" s="438" t="s">
        <v>209</v>
      </c>
      <c r="F15" s="438" t="s">
        <v>302</v>
      </c>
      <c r="G15" s="439" t="s">
        <v>194</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c r="A16" s="695" t="s">
        <v>210</v>
      </c>
      <c r="B16" s="613"/>
      <c r="C16" s="61" t="s">
        <v>305</v>
      </c>
      <c r="D16" s="402">
        <v>12</v>
      </c>
      <c r="E16" s="287">
        <v>0.06</v>
      </c>
      <c r="F16" s="290">
        <v>500</v>
      </c>
      <c r="G16" s="339">
        <v>1</v>
      </c>
      <c r="H16" s="434">
        <f>D16*E16*F16*G16</f>
        <v>360</v>
      </c>
      <c r="I16" s="435"/>
      <c r="J16" s="436">
        <f>H16+I16</f>
        <v>360</v>
      </c>
    </row>
    <row r="17" spans="1:145">
      <c r="A17" s="692" t="s">
        <v>212</v>
      </c>
      <c r="B17" s="597"/>
      <c r="C17" s="61" t="s">
        <v>306</v>
      </c>
      <c r="D17" s="403"/>
      <c r="E17" s="288"/>
      <c r="F17" s="289"/>
      <c r="G17" s="340"/>
      <c r="H17" s="342">
        <f>D17*E17*F17*G17</f>
        <v>0</v>
      </c>
      <c r="I17" s="331"/>
      <c r="J17" s="318">
        <f>H17+I17</f>
        <v>0</v>
      </c>
    </row>
    <row r="18" spans="1:145" s="171" customFormat="1" ht="16.5" thickBot="1">
      <c r="A18" s="703" t="s">
        <v>214</v>
      </c>
      <c r="B18" s="704"/>
      <c r="C18" s="704"/>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c r="A19" s="416" t="s">
        <v>158</v>
      </c>
      <c r="B19" s="419"/>
      <c r="C19" s="418" t="s">
        <v>159</v>
      </c>
      <c r="D19" s="437" t="s">
        <v>215</v>
      </c>
      <c r="E19" s="438" t="s">
        <v>307</v>
      </c>
      <c r="F19" s="441" t="s">
        <v>217</v>
      </c>
      <c r="G19" s="439" t="s">
        <v>218</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c r="A20" s="326" t="s">
        <v>221</v>
      </c>
      <c r="B20" s="65"/>
      <c r="C20" s="66" t="s">
        <v>308</v>
      </c>
      <c r="D20" s="679"/>
      <c r="E20" s="680"/>
      <c r="F20" s="680"/>
      <c r="G20" s="680"/>
      <c r="H20" s="687"/>
      <c r="I20" s="688"/>
      <c r="J20" s="689"/>
    </row>
    <row r="21" spans="1:145" ht="36.75" customHeight="1">
      <c r="A21" s="685" t="s">
        <v>223</v>
      </c>
      <c r="B21" s="686"/>
      <c r="C21" s="686"/>
      <c r="D21" s="691" t="s">
        <v>224</v>
      </c>
      <c r="E21" s="566"/>
      <c r="F21" s="566"/>
      <c r="G21" s="566"/>
      <c r="H21" s="684"/>
      <c r="I21" s="666"/>
      <c r="J21" s="667"/>
    </row>
    <row r="22" spans="1:145" ht="47.25">
      <c r="A22" s="695" t="s">
        <v>225</v>
      </c>
      <c r="B22" s="613"/>
      <c r="C22" s="61" t="s">
        <v>226</v>
      </c>
      <c r="D22" s="402">
        <v>1</v>
      </c>
      <c r="E22" s="286">
        <v>5</v>
      </c>
      <c r="F22" s="290">
        <v>750</v>
      </c>
      <c r="G22" s="339">
        <v>1</v>
      </c>
      <c r="H22" s="346">
        <f>D22*E22*F22*G22</f>
        <v>3750</v>
      </c>
      <c r="I22" s="188"/>
      <c r="J22" s="335">
        <f>H22+I22</f>
        <v>3750</v>
      </c>
      <c r="K22" s="172"/>
    </row>
    <row r="23" spans="1:145">
      <c r="A23" s="522" t="s">
        <v>227</v>
      </c>
      <c r="B23" s="513"/>
      <c r="C23" s="61" t="s">
        <v>228</v>
      </c>
      <c r="D23" s="402">
        <v>1</v>
      </c>
      <c r="E23" s="286">
        <v>5</v>
      </c>
      <c r="F23" s="290">
        <v>200</v>
      </c>
      <c r="G23" s="339">
        <v>1</v>
      </c>
      <c r="H23" s="346">
        <f>D23*E23*F23*G23</f>
        <v>1000</v>
      </c>
      <c r="I23" s="188"/>
      <c r="J23" s="335">
        <f t="shared" ref="J23:J29" si="0">H23+I23</f>
        <v>1000</v>
      </c>
      <c r="K23" s="172"/>
    </row>
    <row r="24" spans="1:145">
      <c r="A24" s="692" t="s">
        <v>229</v>
      </c>
      <c r="B24" s="597"/>
      <c r="C24" s="53" t="s">
        <v>309</v>
      </c>
      <c r="D24" s="402">
        <v>1</v>
      </c>
      <c r="E24" s="286">
        <v>5</v>
      </c>
      <c r="F24" s="290">
        <v>100</v>
      </c>
      <c r="G24" s="353">
        <v>1</v>
      </c>
      <c r="H24" s="346">
        <f>D24*E24*F24*G24</f>
        <v>500</v>
      </c>
      <c r="I24" s="188"/>
      <c r="J24" s="335">
        <f t="shared" si="0"/>
        <v>500</v>
      </c>
      <c r="K24" s="172"/>
    </row>
    <row r="25" spans="1:145" s="173" customFormat="1">
      <c r="A25" s="354" t="s">
        <v>231</v>
      </c>
      <c r="B25" s="106"/>
      <c r="C25" s="107" t="s">
        <v>232</v>
      </c>
      <c r="D25" s="681"/>
      <c r="E25" s="619"/>
      <c r="F25" s="619"/>
      <c r="G25" s="619"/>
      <c r="H25" s="690"/>
      <c r="I25" s="675"/>
      <c r="J25" s="676"/>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c r="A26" s="670" t="s">
        <v>223</v>
      </c>
      <c r="B26" s="648"/>
      <c r="C26" s="648"/>
      <c r="D26" s="671" t="s">
        <v>233</v>
      </c>
      <c r="E26" s="672"/>
      <c r="F26" s="672"/>
      <c r="G26" s="672"/>
      <c r="H26" s="673"/>
      <c r="I26" s="666"/>
      <c r="J26" s="667"/>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7.25">
      <c r="A27" s="705" t="s">
        <v>234</v>
      </c>
      <c r="B27" s="622"/>
      <c r="C27" s="97" t="s">
        <v>226</v>
      </c>
      <c r="D27" s="405"/>
      <c r="E27" s="100"/>
      <c r="F27" s="267"/>
      <c r="G27" s="355"/>
      <c r="H27" s="347">
        <f>D27*E27*F27*G27</f>
        <v>0</v>
      </c>
      <c r="I27" s="188"/>
      <c r="J27" s="336">
        <f t="shared" si="0"/>
        <v>0</v>
      </c>
    </row>
    <row r="28" spans="1:145">
      <c r="A28" s="705" t="s">
        <v>235</v>
      </c>
      <c r="B28" s="622"/>
      <c r="C28" s="97" t="s">
        <v>310</v>
      </c>
      <c r="D28" s="405"/>
      <c r="E28" s="100"/>
      <c r="F28" s="267"/>
      <c r="G28" s="355"/>
      <c r="H28" s="347">
        <f>D28*E28*F28*G28</f>
        <v>0</v>
      </c>
      <c r="I28" s="188"/>
      <c r="J28" s="336">
        <f t="shared" si="0"/>
        <v>0</v>
      </c>
    </row>
    <row r="29" spans="1:145">
      <c r="A29" s="692" t="s">
        <v>236</v>
      </c>
      <c r="B29" s="597"/>
      <c r="C29" s="53" t="s">
        <v>237</v>
      </c>
      <c r="D29" s="405"/>
      <c r="E29" s="100"/>
      <c r="F29" s="267"/>
      <c r="G29" s="356"/>
      <c r="H29" s="347">
        <f>D29*E29*F29*G29</f>
        <v>0</v>
      </c>
      <c r="I29" s="188"/>
      <c r="J29" s="336">
        <f t="shared" si="0"/>
        <v>0</v>
      </c>
    </row>
    <row r="30" spans="1:145">
      <c r="A30" s="354" t="s">
        <v>238</v>
      </c>
      <c r="B30" s="106"/>
      <c r="C30" s="107" t="s">
        <v>239</v>
      </c>
      <c r="D30" s="677"/>
      <c r="E30" s="619"/>
      <c r="F30" s="619"/>
      <c r="G30" s="619"/>
      <c r="H30" s="674"/>
      <c r="I30" s="675"/>
      <c r="J30" s="676"/>
    </row>
    <row r="31" spans="1:145">
      <c r="A31" s="670" t="s">
        <v>223</v>
      </c>
      <c r="B31" s="648"/>
      <c r="C31" s="648"/>
      <c r="D31" s="671" t="s">
        <v>233</v>
      </c>
      <c r="E31" s="672"/>
      <c r="F31" s="672"/>
      <c r="G31" s="672"/>
      <c r="H31" s="673"/>
      <c r="I31" s="666"/>
      <c r="J31" s="667"/>
    </row>
    <row r="32" spans="1:145" ht="47.25">
      <c r="A32" s="705" t="s">
        <v>240</v>
      </c>
      <c r="B32" s="622"/>
      <c r="C32" s="97" t="s">
        <v>226</v>
      </c>
      <c r="D32" s="405"/>
      <c r="E32" s="100"/>
      <c r="F32" s="267"/>
      <c r="G32" s="355"/>
      <c r="H32" s="347">
        <f>D32*E32*F32*G32</f>
        <v>0</v>
      </c>
      <c r="I32" s="188"/>
      <c r="J32" s="336">
        <f t="shared" ref="J32:J34" si="1">H32+I32</f>
        <v>0</v>
      </c>
    </row>
    <row r="33" spans="1:145">
      <c r="A33" s="705" t="s">
        <v>241</v>
      </c>
      <c r="B33" s="622"/>
      <c r="C33" s="97" t="s">
        <v>228</v>
      </c>
      <c r="D33" s="405"/>
      <c r="E33" s="100"/>
      <c r="F33" s="267"/>
      <c r="G33" s="355"/>
      <c r="H33" s="347">
        <f>D33*E33*F33*G33</f>
        <v>0</v>
      </c>
      <c r="I33" s="188"/>
      <c r="J33" s="336">
        <f t="shared" si="1"/>
        <v>0</v>
      </c>
    </row>
    <row r="34" spans="1:145">
      <c r="A34" s="692" t="s">
        <v>242</v>
      </c>
      <c r="B34" s="597"/>
      <c r="C34" s="53" t="s">
        <v>237</v>
      </c>
      <c r="D34" s="405"/>
      <c r="E34" s="100"/>
      <c r="F34" s="267"/>
      <c r="G34" s="356"/>
      <c r="H34" s="347">
        <f>D34*E34*F34*G34</f>
        <v>0</v>
      </c>
      <c r="I34" s="188"/>
      <c r="J34" s="336">
        <f t="shared" si="1"/>
        <v>0</v>
      </c>
    </row>
    <row r="35" spans="1:145" s="171" customFormat="1" ht="16.5" thickBot="1">
      <c r="A35" s="703" t="s">
        <v>243</v>
      </c>
      <c r="B35" s="704"/>
      <c r="C35" s="704"/>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c r="A36" s="423" t="s">
        <v>160</v>
      </c>
      <c r="B36" s="424"/>
      <c r="C36" s="425" t="s">
        <v>244</v>
      </c>
      <c r="D36" s="442"/>
      <c r="E36" s="446" t="s">
        <v>245</v>
      </c>
      <c r="F36" s="446" t="s">
        <v>217</v>
      </c>
      <c r="G36" s="447" t="s">
        <v>218</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c r="A37" s="420" t="s">
        <v>247</v>
      </c>
      <c r="B37" s="421"/>
      <c r="C37" s="422" t="s">
        <v>161</v>
      </c>
      <c r="D37" s="679"/>
      <c r="E37" s="680"/>
      <c r="F37" s="680"/>
      <c r="G37" s="680"/>
      <c r="H37" s="662"/>
      <c r="I37" s="663"/>
      <c r="J37" s="664"/>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c r="A38" s="706" t="s">
        <v>248</v>
      </c>
      <c r="B38" s="707"/>
      <c r="C38" s="707"/>
      <c r="D38" s="660" t="s">
        <v>311</v>
      </c>
      <c r="E38" s="661"/>
      <c r="F38" s="661"/>
      <c r="G38" s="661"/>
      <c r="H38" s="665"/>
      <c r="I38" s="666"/>
      <c r="J38" s="6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c r="A39" s="692" t="s">
        <v>251</v>
      </c>
      <c r="B39" s="597"/>
      <c r="C39" s="53" t="s">
        <v>312</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5">
      <c r="A40" s="521" t="s">
        <v>313</v>
      </c>
      <c r="B40" s="511"/>
      <c r="C40" s="53" t="s">
        <v>254</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5" thickBot="1">
      <c r="A41" s="696" t="s">
        <v>259</v>
      </c>
      <c r="B41" s="697"/>
      <c r="C41" s="697" t="s">
        <v>269</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c r="A42" s="416" t="s">
        <v>162</v>
      </c>
      <c r="B42" s="419"/>
      <c r="C42" s="418" t="s">
        <v>261</v>
      </c>
      <c r="D42" s="437"/>
      <c r="E42" s="446" t="s">
        <v>245</v>
      </c>
      <c r="F42" s="448" t="s">
        <v>217</v>
      </c>
      <c r="G42" s="447" t="s">
        <v>218</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c r="A43" s="382" t="s">
        <v>263</v>
      </c>
      <c r="B43" s="383"/>
      <c r="C43" s="294" t="s">
        <v>163</v>
      </c>
      <c r="D43" s="652"/>
      <c r="E43" s="653"/>
      <c r="F43" s="653"/>
      <c r="G43" s="654"/>
      <c r="H43" s="655"/>
      <c r="I43" s="656"/>
      <c r="J43" s="65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c r="A44" s="658" t="s">
        <v>248</v>
      </c>
      <c r="B44" s="659"/>
      <c r="C44" s="659"/>
      <c r="D44" s="660" t="s">
        <v>311</v>
      </c>
      <c r="E44" s="661"/>
      <c r="F44" s="661"/>
      <c r="G44" s="661"/>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c r="A45" s="692" t="s">
        <v>264</v>
      </c>
      <c r="B45" s="597"/>
      <c r="C45" s="53" t="s">
        <v>265</v>
      </c>
      <c r="D45" s="406"/>
      <c r="E45" s="122"/>
      <c r="F45" s="268"/>
      <c r="G45" s="386"/>
      <c r="H45" s="358">
        <f>E45*F45*G45</f>
        <v>0</v>
      </c>
      <c r="I45" s="291"/>
      <c r="J45" s="336">
        <f t="shared" ref="J45:J47" si="3">H45+I45</f>
        <v>0</v>
      </c>
      <c r="K45" s="172"/>
    </row>
    <row r="46" spans="1:145" ht="18.75" customHeight="1">
      <c r="A46" s="658" t="s">
        <v>248</v>
      </c>
      <c r="B46" s="659"/>
      <c r="C46" s="659"/>
      <c r="D46" s="660" t="s">
        <v>314</v>
      </c>
      <c r="E46" s="661"/>
      <c r="F46" s="661"/>
      <c r="G46" s="661"/>
      <c r="H46" s="485"/>
      <c r="I46" s="486"/>
      <c r="J46" s="487"/>
      <c r="K46" s="172"/>
    </row>
    <row r="47" spans="1:145" ht="30" customHeight="1">
      <c r="A47" s="482" t="s">
        <v>315</v>
      </c>
      <c r="B47" s="483"/>
      <c r="C47" s="484" t="s">
        <v>267</v>
      </c>
      <c r="D47" s="406"/>
      <c r="E47" s="122"/>
      <c r="F47" s="268"/>
      <c r="G47" s="386"/>
      <c r="H47" s="358">
        <f>E47*F47*G47</f>
        <v>0</v>
      </c>
      <c r="I47" s="486"/>
      <c r="J47" s="336">
        <f t="shared" si="3"/>
        <v>0</v>
      </c>
      <c r="K47" s="172"/>
    </row>
    <row r="48" spans="1:145" s="165" customFormat="1" ht="16.5" thickBot="1">
      <c r="A48" s="696" t="s">
        <v>268</v>
      </c>
      <c r="B48" s="697"/>
      <c r="C48" s="697" t="s">
        <v>269</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c r="A49" s="416" t="s">
        <v>164</v>
      </c>
      <c r="B49" s="419"/>
      <c r="C49" s="418" t="s">
        <v>165</v>
      </c>
      <c r="D49" s="440"/>
      <c r="E49" s="438" t="s">
        <v>246</v>
      </c>
      <c r="F49" s="441" t="s">
        <v>217</v>
      </c>
      <c r="G49" s="439" t="s">
        <v>218</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c r="A50" s="426" t="s">
        <v>270</v>
      </c>
      <c r="B50" s="427"/>
      <c r="C50" s="422" t="s">
        <v>271</v>
      </c>
      <c r="D50" s="420"/>
      <c r="E50" s="478"/>
      <c r="F50" s="449"/>
      <c r="G50" s="450"/>
      <c r="H50" s="451"/>
      <c r="I50" s="452"/>
      <c r="J50" s="453"/>
    </row>
    <row r="51" spans="1:145">
      <c r="A51" s="692" t="s">
        <v>274</v>
      </c>
      <c r="B51" s="597"/>
      <c r="C51" s="135" t="s">
        <v>316</v>
      </c>
      <c r="D51" s="479"/>
      <c r="E51" s="122">
        <v>1</v>
      </c>
      <c r="F51" s="268">
        <v>50000</v>
      </c>
      <c r="G51" s="386">
        <v>1</v>
      </c>
      <c r="H51" s="362">
        <f>E51*F51*G51</f>
        <v>50000</v>
      </c>
      <c r="I51" s="164"/>
      <c r="J51" s="363">
        <f>H51+I51</f>
        <v>50000</v>
      </c>
    </row>
    <row r="52" spans="1:145">
      <c r="A52" s="384" t="s">
        <v>276</v>
      </c>
      <c r="B52" s="127"/>
      <c r="C52" s="128" t="s">
        <v>277</v>
      </c>
      <c r="D52" s="376"/>
      <c r="E52" s="132"/>
      <c r="F52" s="133"/>
      <c r="G52" s="385"/>
      <c r="H52" s="361"/>
      <c r="I52" s="163"/>
      <c r="J52" s="315"/>
    </row>
    <row r="53" spans="1:145" ht="16.5" thickBot="1">
      <c r="A53" s="692" t="s">
        <v>279</v>
      </c>
      <c r="B53" s="597"/>
      <c r="C53" s="135" t="s">
        <v>85</v>
      </c>
      <c r="D53" s="480"/>
      <c r="E53" s="122"/>
      <c r="F53" s="268"/>
      <c r="G53" s="386"/>
      <c r="H53" s="362">
        <f>E53*F53*G53</f>
        <v>0</v>
      </c>
      <c r="I53" s="164"/>
      <c r="J53" s="363">
        <f>H53+I53</f>
        <v>0</v>
      </c>
    </row>
    <row r="54" spans="1:145" s="165" customFormat="1" ht="16.5" thickBot="1">
      <c r="A54" s="696" t="s">
        <v>281</v>
      </c>
      <c r="B54" s="697"/>
      <c r="C54" s="697"/>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c r="A55" s="380" t="s">
        <v>166</v>
      </c>
      <c r="B55" s="381"/>
      <c r="C55" s="456" t="s">
        <v>167</v>
      </c>
      <c r="D55" s="455"/>
      <c r="E55" s="438" t="s">
        <v>246</v>
      </c>
      <c r="F55" s="441" t="s">
        <v>217</v>
      </c>
      <c r="G55" s="439" t="s">
        <v>218</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c r="A56" s="701" t="s">
        <v>283</v>
      </c>
      <c r="B56" s="702"/>
      <c r="C56" s="457" t="s">
        <v>317</v>
      </c>
      <c r="D56" s="506"/>
      <c r="E56" s="136">
        <v>0</v>
      </c>
      <c r="F56" s="270">
        <v>0</v>
      </c>
      <c r="G56" s="461"/>
      <c r="H56" s="362">
        <f>E56*F56*G56</f>
        <v>0</v>
      </c>
      <c r="I56" s="101"/>
      <c r="J56" s="454">
        <f>H56+I56</f>
        <v>0</v>
      </c>
    </row>
    <row r="57" spans="1:145" s="165" customFormat="1" ht="16.5" thickBot="1">
      <c r="A57" s="458" t="s">
        <v>284</v>
      </c>
      <c r="B57" s="459"/>
      <c r="C57" s="460"/>
      <c r="D57" s="523"/>
      <c r="E57" s="523"/>
      <c r="F57" s="523"/>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c r="A58" s="416" t="s">
        <v>168</v>
      </c>
      <c r="B58" s="419"/>
      <c r="C58" s="418" t="s">
        <v>169</v>
      </c>
      <c r="D58" s="437" t="s">
        <v>285</v>
      </c>
      <c r="E58" s="438" t="s">
        <v>246</v>
      </c>
      <c r="F58" s="441" t="s">
        <v>217</v>
      </c>
      <c r="G58" s="439" t="s">
        <v>218</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c r="A59" s="695" t="s">
        <v>286</v>
      </c>
      <c r="B59" s="613"/>
      <c r="C59" s="61" t="s">
        <v>317</v>
      </c>
      <c r="D59" s="507">
        <v>1</v>
      </c>
      <c r="E59" s="136">
        <v>100</v>
      </c>
      <c r="F59" s="270">
        <v>50.5</v>
      </c>
      <c r="G59" s="461">
        <v>1</v>
      </c>
      <c r="H59" s="362">
        <f>D59*E59*F59*G59</f>
        <v>5050</v>
      </c>
      <c r="I59" s="462"/>
      <c r="J59" s="463">
        <f t="shared" ref="J59:J64" si="4">H59+I59</f>
        <v>5050</v>
      </c>
      <c r="K59" s="172"/>
    </row>
    <row r="60" spans="1:145">
      <c r="A60" s="692" t="s">
        <v>288</v>
      </c>
      <c r="B60" s="597"/>
      <c r="C60" s="53" t="s">
        <v>317</v>
      </c>
      <c r="D60" s="508"/>
      <c r="E60" s="152"/>
      <c r="F60" s="268"/>
      <c r="G60" s="386"/>
      <c r="H60" s="362"/>
      <c r="I60" s="169"/>
      <c r="J60" s="367"/>
    </row>
    <row r="61" spans="1:145" s="165" customFormat="1" ht="16.5" thickBot="1">
      <c r="A61" s="696" t="s">
        <v>290</v>
      </c>
      <c r="B61" s="697"/>
      <c r="C61" s="697"/>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c r="A62" s="332" t="s">
        <v>170</v>
      </c>
      <c r="B62" s="333"/>
      <c r="C62" s="334" t="s">
        <v>171</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c r="A63" s="323" t="s">
        <v>172</v>
      </c>
      <c r="B63" s="166"/>
      <c r="C63" s="698" t="s">
        <v>318</v>
      </c>
      <c r="D63" s="698"/>
      <c r="E63" s="698"/>
      <c r="F63" s="698"/>
      <c r="G63" s="699"/>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5" thickBot="1">
      <c r="A64" s="387" t="s">
        <v>174</v>
      </c>
      <c r="B64" s="388"/>
      <c r="C64" s="389" t="s">
        <v>319</v>
      </c>
      <c r="D64" s="390" t="s">
        <v>293</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c r="A65" s="700"/>
      <c r="B65" s="700"/>
      <c r="C65" s="700"/>
      <c r="D65" s="700"/>
      <c r="E65" s="700"/>
      <c r="F65" s="700"/>
      <c r="G65" s="700"/>
      <c r="H65" s="700"/>
      <c r="I65" s="700"/>
      <c r="J65" s="700"/>
    </row>
  </sheetData>
  <mergeCells count="68">
    <mergeCell ref="A1:J1"/>
    <mergeCell ref="A2:J2"/>
    <mergeCell ref="A3:J3"/>
    <mergeCell ref="A4:J4"/>
    <mergeCell ref="A6:C7"/>
    <mergeCell ref="D6:G6"/>
    <mergeCell ref="H6:H7"/>
    <mergeCell ref="I6:I7"/>
    <mergeCell ref="J6:J7"/>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61:C61"/>
    <mergeCell ref="C63:G63"/>
    <mergeCell ref="A65:J65"/>
    <mergeCell ref="A53:B53"/>
    <mergeCell ref="A54:C54"/>
    <mergeCell ref="A56:B56"/>
    <mergeCell ref="A59:B59"/>
    <mergeCell ref="A60:B60"/>
    <mergeCell ref="H9:J9"/>
    <mergeCell ref="H21:J21"/>
    <mergeCell ref="A21:C21"/>
    <mergeCell ref="H20:J20"/>
    <mergeCell ref="H25:J25"/>
    <mergeCell ref="D21:G21"/>
    <mergeCell ref="A17:B17"/>
    <mergeCell ref="A10:B10"/>
    <mergeCell ref="A11:B11"/>
    <mergeCell ref="A13:B13"/>
    <mergeCell ref="A14:C14"/>
    <mergeCell ref="A16:B16"/>
    <mergeCell ref="D9:G9"/>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D43:G43"/>
    <mergeCell ref="H43:J43"/>
    <mergeCell ref="A44:C44"/>
    <mergeCell ref="D44:G44"/>
    <mergeCell ref="A46:C46"/>
    <mergeCell ref="D46:G46"/>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zoomScaleNormal="100" workbookViewId="0">
      <selection activeCell="G19" sqref="G19"/>
    </sheetView>
  </sheetViews>
  <sheetFormatPr defaultColWidth="14.42578125" defaultRowHeight="15"/>
  <cols>
    <col min="2" max="2" width="63.28515625" customWidth="1"/>
    <col min="3" max="3" width="17.140625" customWidth="1"/>
  </cols>
  <sheetData>
    <row r="1" spans="1:4" ht="15.75">
      <c r="A1" s="623" t="s">
        <v>320</v>
      </c>
      <c r="B1" s="720"/>
      <c r="C1" s="720"/>
      <c r="D1" s="25"/>
    </row>
    <row r="2" spans="1:4" ht="15.75">
      <c r="A2" s="721" t="s">
        <v>321</v>
      </c>
      <c r="B2" s="720"/>
      <c r="C2" s="720"/>
      <c r="D2" s="25"/>
    </row>
    <row r="3" spans="1:4" ht="15.75">
      <c r="A3" s="721" t="s">
        <v>321</v>
      </c>
      <c r="B3" s="720"/>
      <c r="C3" s="720"/>
      <c r="D3" s="25"/>
    </row>
    <row r="4" spans="1:4" ht="15.75">
      <c r="A4" s="721"/>
      <c r="B4" s="720"/>
      <c r="C4" s="720"/>
      <c r="D4" s="25"/>
    </row>
    <row r="5" spans="1:4" ht="15.75">
      <c r="A5" s="29" t="s">
        <v>322</v>
      </c>
      <c r="B5" s="546"/>
      <c r="C5" s="547"/>
      <c r="D5" s="25"/>
    </row>
    <row r="6" spans="1:4" ht="15.75">
      <c r="A6" s="30" t="s">
        <v>323</v>
      </c>
      <c r="B6" s="29" t="s">
        <v>324</v>
      </c>
      <c r="C6" s="546"/>
      <c r="D6" s="25"/>
    </row>
    <row r="7" spans="1:4" ht="15.75">
      <c r="A7" s="546"/>
      <c r="B7" s="546" t="s">
        <v>325</v>
      </c>
      <c r="C7" s="548">
        <v>0</v>
      </c>
      <c r="D7" s="25"/>
    </row>
    <row r="8" spans="1:4" ht="15.75">
      <c r="A8" s="546"/>
      <c r="B8" s="546"/>
      <c r="C8" s="546"/>
      <c r="D8" s="25"/>
    </row>
    <row r="9" spans="1:4" ht="15.75">
      <c r="A9" s="30" t="s">
        <v>326</v>
      </c>
      <c r="B9" s="29" t="s">
        <v>327</v>
      </c>
      <c r="C9" s="546"/>
      <c r="D9" s="25"/>
    </row>
    <row r="10" spans="1:4" ht="15.75">
      <c r="A10" s="546"/>
      <c r="B10" s="546" t="s">
        <v>328</v>
      </c>
      <c r="C10" s="548">
        <v>0</v>
      </c>
      <c r="D10" s="25"/>
    </row>
    <row r="11" spans="1:4" ht="15.75">
      <c r="A11" s="546"/>
      <c r="B11" s="546"/>
      <c r="C11" s="547"/>
      <c r="D11" s="25"/>
    </row>
    <row r="12" spans="1:4" ht="15.75">
      <c r="A12" s="30" t="s">
        <v>329</v>
      </c>
      <c r="B12" s="29" t="s">
        <v>330</v>
      </c>
      <c r="C12" s="547"/>
      <c r="D12" s="25"/>
    </row>
    <row r="13" spans="1:4" ht="15.75">
      <c r="A13" s="546"/>
      <c r="B13" s="546" t="s">
        <v>331</v>
      </c>
      <c r="C13" s="548">
        <v>0</v>
      </c>
      <c r="D13" s="25"/>
    </row>
    <row r="14" spans="1:4" ht="15.75">
      <c r="A14" s="546"/>
      <c r="B14" s="546"/>
      <c r="C14" s="547"/>
      <c r="D14" s="25"/>
    </row>
    <row r="15" spans="1:4" ht="15.75">
      <c r="A15" s="30" t="s">
        <v>332</v>
      </c>
      <c r="B15" s="29" t="s">
        <v>333</v>
      </c>
      <c r="C15" s="547"/>
      <c r="D15" s="25"/>
    </row>
    <row r="16" spans="1:4" ht="15.75">
      <c r="A16" s="546"/>
      <c r="B16" s="546" t="s">
        <v>334</v>
      </c>
      <c r="C16" s="548">
        <v>0</v>
      </c>
      <c r="D16" s="25"/>
    </row>
    <row r="17" spans="1:4" ht="15.75">
      <c r="A17" s="546"/>
      <c r="B17" s="546" t="s">
        <v>335</v>
      </c>
      <c r="C17" s="548">
        <v>0</v>
      </c>
      <c r="D17" s="25"/>
    </row>
    <row r="18" spans="1:4" ht="15.75">
      <c r="A18" s="546"/>
      <c r="B18" s="546"/>
      <c r="C18" s="547"/>
      <c r="D18" s="25"/>
    </row>
    <row r="19" spans="1:4" ht="15.75">
      <c r="A19" s="30" t="s">
        <v>336</v>
      </c>
      <c r="B19" s="29" t="s">
        <v>337</v>
      </c>
      <c r="C19" s="546"/>
      <c r="D19" s="25"/>
    </row>
    <row r="20" spans="1:4" ht="15.75">
      <c r="A20" s="546"/>
      <c r="B20" s="546" t="s">
        <v>338</v>
      </c>
      <c r="C20" s="548">
        <v>0</v>
      </c>
      <c r="D20" s="25"/>
    </row>
    <row r="21" spans="1:4" ht="15.75">
      <c r="A21" s="546"/>
      <c r="B21" s="546"/>
      <c r="C21" s="547"/>
      <c r="D21" s="25"/>
    </row>
    <row r="22" spans="1:4" ht="15.75">
      <c r="A22" s="30" t="s">
        <v>339</v>
      </c>
      <c r="B22" s="29" t="s">
        <v>340</v>
      </c>
      <c r="C22" s="548">
        <v>0</v>
      </c>
      <c r="D22" s="25"/>
    </row>
    <row r="23" spans="1:4" ht="15.75">
      <c r="A23" s="546"/>
      <c r="B23" s="546"/>
      <c r="C23" s="547"/>
      <c r="D23" s="25"/>
    </row>
    <row r="24" spans="1:4" ht="15.75">
      <c r="A24" s="29" t="s">
        <v>341</v>
      </c>
      <c r="B24" s="546"/>
      <c r="C24" s="547"/>
      <c r="D24" s="25"/>
    </row>
    <row r="25" spans="1:4" ht="15.75">
      <c r="A25" s="546"/>
      <c r="B25" s="546" t="s">
        <v>161</v>
      </c>
      <c r="C25" s="548">
        <f>'[1]2. Detailed Budget'!J81</f>
        <v>0</v>
      </c>
      <c r="D25" s="25"/>
    </row>
    <row r="26" spans="1:4" ht="15.75">
      <c r="A26" s="546"/>
      <c r="B26" s="546" t="s">
        <v>342</v>
      </c>
      <c r="C26" s="548">
        <v>0</v>
      </c>
      <c r="D26" s="25"/>
    </row>
    <row r="27" spans="1:4" ht="15.75">
      <c r="A27" s="546"/>
      <c r="B27" s="546" t="s">
        <v>343</v>
      </c>
      <c r="C27" s="548">
        <v>0</v>
      </c>
      <c r="D27" s="25"/>
    </row>
    <row r="28" spans="1:4" ht="15.75">
      <c r="A28" s="546"/>
      <c r="B28" s="546" t="s">
        <v>344</v>
      </c>
      <c r="C28" s="548">
        <v>0</v>
      </c>
      <c r="D28" s="25"/>
    </row>
    <row r="29" spans="1:4" ht="15.75">
      <c r="A29" s="546"/>
      <c r="B29" s="546" t="s">
        <v>345</v>
      </c>
      <c r="C29" s="548">
        <v>0</v>
      </c>
      <c r="D29" s="25"/>
    </row>
    <row r="30" spans="1:4" ht="15.75">
      <c r="A30" s="546"/>
      <c r="B30" s="546" t="s">
        <v>346</v>
      </c>
      <c r="C30" s="548">
        <v>0</v>
      </c>
      <c r="D30" s="25"/>
    </row>
    <row r="31" spans="1:4" ht="15.75">
      <c r="A31" s="546"/>
      <c r="B31" s="546" t="s">
        <v>347</v>
      </c>
      <c r="C31" s="548">
        <v>0</v>
      </c>
      <c r="D31" s="25"/>
    </row>
    <row r="32" spans="1:4" ht="15.75">
      <c r="A32" s="546"/>
      <c r="B32" s="546" t="s">
        <v>348</v>
      </c>
      <c r="C32" s="548">
        <v>0</v>
      </c>
      <c r="D32" s="25"/>
    </row>
    <row r="33" spans="1:4" ht="15.75">
      <c r="A33" s="546"/>
      <c r="B33" s="546"/>
      <c r="C33" s="549"/>
      <c r="D33" s="25"/>
    </row>
    <row r="34" spans="1:4" ht="15.75">
      <c r="A34" s="29" t="s">
        <v>349</v>
      </c>
      <c r="B34" s="546"/>
      <c r="C34" s="31">
        <f>SUM(C7:C22)-SUM(C25:C32)</f>
        <v>0</v>
      </c>
      <c r="D34" s="25"/>
    </row>
    <row r="35" spans="1:4" ht="16.5" thickBot="1">
      <c r="A35" s="29" t="s">
        <v>350</v>
      </c>
      <c r="B35" s="546"/>
      <c r="C35" s="32">
        <f>C34*0.15</f>
        <v>0</v>
      </c>
      <c r="D35" s="25"/>
    </row>
    <row r="36" spans="1:4" ht="16.5" thickTop="1">
      <c r="A36" s="27"/>
      <c r="B36" s="27"/>
      <c r="C36" s="28"/>
      <c r="D36" s="25"/>
    </row>
    <row r="37" spans="1:4">
      <c r="A37" s="25"/>
      <c r="B37" s="26"/>
      <c r="C37" s="25"/>
      <c r="D37" s="25"/>
    </row>
    <row r="38" spans="1:4">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6bdbf6-6090-41e6-9226-f60a63a8a4d1">
      <Terms xmlns="http://schemas.microsoft.com/office/infopath/2007/PartnerControls"/>
    </lcf76f155ced4ddcb4097134ff3c332f>
    <TaxCatchAll xmlns="ea92db80-b0ca-4fcb-bfd9-e77afbc7ed20" xsi:nil="true"/>
    <Country_x002f_Region_x002f_Global xmlns="526bdbf6-6090-41e6-9226-f60a63a8a4d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2" ma:contentTypeDescription="Create a new document." ma:contentTypeScope="" ma:versionID="30df536e8ce8cbd1227f8e1d074fc706">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b6ccc7208c95d3658db3a11192c128ce"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03A25-3517-486B-9349-29E792934ABE}"/>
</file>

<file path=customXml/itemProps2.xml><?xml version="1.0" encoding="utf-8"?>
<ds:datastoreItem xmlns:ds="http://schemas.openxmlformats.org/officeDocument/2006/customXml" ds:itemID="{BCD9D10F-4865-4E6B-BE62-F29E01FC57C1}"/>
</file>

<file path=customXml/itemProps3.xml><?xml version="1.0" encoding="utf-8"?>
<ds:datastoreItem xmlns:ds="http://schemas.openxmlformats.org/officeDocument/2006/customXml" ds:itemID="{92D796CB-DA90-48B5-9B0E-7E207E10AAA5}"/>
</file>

<file path=customXml/itemProps4.xml><?xml version="1.0" encoding="utf-8"?>
<ds:datastoreItem xmlns:ds="http://schemas.openxmlformats.org/officeDocument/2006/customXml" ds:itemID="{C5356370-D759-4511-8BFC-AB8F3AC9908C}"/>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
  <cp:revision/>
  <dcterms:created xsi:type="dcterms:W3CDTF">2011-04-25T16:36:39Z</dcterms:created>
  <dcterms:modified xsi:type="dcterms:W3CDTF">2026-05-28T17:22:43Z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0x010100EBC3BE4A6AE11C4F817B4BD2A0D95531</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y fmtid="{D5CDD505-2E9C-101B-9397-08002B2CF9AE}" pid="11" name="MediaServiceImageTags">
    <vt:lpwstr/>
  </property>
</Properties>
</file>