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usdos-my.sharepoint.com/personal/arroyoce_state_gov/Documents/OPS Documents/"/>
    </mc:Choice>
  </mc:AlternateContent>
  <xr:revisionPtr revIDLastSave="0" documentId="8_{A7D6B2E8-6DFA-476F-969B-A23CD538AB2C}" xr6:coauthVersionLast="47" xr6:coauthVersionMax="47" xr10:uidLastSave="{00000000-0000-0000-0000-000000000000}"/>
  <bookViews>
    <workbookView xWindow="2670" yWindow="3270" windowWidth="42525" windowHeight="17400" tabRatio="792" activeTab="4"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25" i="7"/>
  <c r="C34" i="7" s="1"/>
  <c r="C35"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<sst xmlns="http://schemas.openxmlformats.org/spreadsheetml/2006/main" count="590" uniqueCount="345">
  <si>
    <t>BUDGET GUIDELINES</t>
  </si>
  <si>
    <t>In addition to the budget information required on the SF-424A, applicants must provide the following three elements as part of the budget submission:</t>
  </si>
  <si>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</si>
  <si>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</si>
  <si>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</si>
  <si>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</si>
  <si>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Times New Roman 14-point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</si>
  <si>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</si>
  <si>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</si>
  <si>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</si>
  <si>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</si>
  <si>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</si>
  <si>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</si>
  <si>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</si>
  <si>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</si>
  <si>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</si>
  <si>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</si>
  <si>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</si>
  <si>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</si>
  <si>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</si>
  <si>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</si>
  <si>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</si>
  <si>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</si>
  <si>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</si>
  <si>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</si>
  <si>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</si>
  <si>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</si>
  <si>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</si>
  <si>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</si>
  <si>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</si>
  <si>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</si>
  <si>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</si>
  <si>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</si>
  <si>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</si>
  <si>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</si>
  <si>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</si>
  <si>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</si>
  <si>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</si>
  <si>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</si>
  <si>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</si>
  <si>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</si>
  <si>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</si>
  <si>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</si>
  <si>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</si>
  <si>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</si>
  <si>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</si>
  <si>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</si>
  <si>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</si>
  <si>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</si>
  <si>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</si>
  <si>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</si>
  <si>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</si>
  <si>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</si>
  <si>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</si>
  <si>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</si>
  <si>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</si>
  <si>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</si>
  <si>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</si>
  <si>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</si>
  <si>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</si>
  <si>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</si>
  <si>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</si>
  <si>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</si>
  <si>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</si>
  <si>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</si>
  <si>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</si>
  <si>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</si>
  <si>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</si>
  <si>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</si>
  <si>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</si>
  <si>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</si>
  <si>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</si>
  <si>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</si>
  <si>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</si>
  <si>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</si>
  <si>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</si>
  <si>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</si>
  <si>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</si>
  <si>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</si>
  <si>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</si>
  <si>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</si>
  <si>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</si>
  <si>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</si>
  <si>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</si>
  <si>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</si>
  <si>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</si>
  <si>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</si>
  <si>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</si>
  <si>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</si>
  <si>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</si>
  <si>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</si>
  <si>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</si>
  <si>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</si>
  <si>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</si>
  <si>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</si>
  <si>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</si>
  <si>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</si>
  <si>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</si>
  <si>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</si>
  <si>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</si>
  <si>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</si>
  <si>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</si>
  <si>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</si>
  <si>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</si>
  <si>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J.  Indirect Costs</t>
  </si>
  <si>
    <t>Charges for overhead, facilities, or G&amp;A may be recouped in different ways depending on applicability. See 2 CFR 200, "Cost Principles" for non-profit organizations; Federal Acquisition Regulation (FAR) 48 CFR part 31 for commercial firms.</t>
  </si>
  <si>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</si>
  <si>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</si>
  <si>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</si>
  <si>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</si>
  <si>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</si>
  <si>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</si>
  <si>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</si>
  <si>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</si>
  <si>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</si>
  <si>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</si>
  <si>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</si>
  <si>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</si>
  <si>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</si>
  <si>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</si>
  <si>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</si>
  <si>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</si>
  <si>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</si>
  <si>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</si>
  <si>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</si>
  <si>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</si>
  <si>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</si>
  <si>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</si>
  <si>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</si>
  <si>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</si>
  <si>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</si>
  <si>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</si>
  <si>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</si>
  <si>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</si>
  <si>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</si>
  <si>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</si>
  <si>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</si>
  <si>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</si>
  <si>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</si>
  <si>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</si>
  <si>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</si>
  <si>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</si>
  <si>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</si>
  <si>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</si>
  <si>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</si>
  <si>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</si>
  <si>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</si>
  <si>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</si>
  <si>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</si>
  <si>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</si>
  <si>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</si>
  <si>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</si>
  <si>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</si>
  <si>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</si>
  <si>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</si>
  <si>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</si>
  <si>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</si>
  <si>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</si>
  <si>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</si>
  <si>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</si>
  <si>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</si>
  <si>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</si>
  <si>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</si>
  <si>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</si>
  <si>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</si>
  <si>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</si>
  <si>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</si>
  <si>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</si>
  <si>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</si>
  <si>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</si>
  <si>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</si>
  <si>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</si>
  <si>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</si>
  <si>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</si>
  <si>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</si>
  <si>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</si>
  <si>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</si>
  <si>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</si>
  <si>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</si>
  <si>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</si>
  <si>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</si>
  <si>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</si>
  <si>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</si>
  <si>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</si>
  <si>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</si>
  <si>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</si>
  <si>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</si>
  <si>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</si>
  <si>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</si>
  <si>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</si>
  <si>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</si>
  <si>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</si>
  <si>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</si>
  <si>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</si>
  <si>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</si>
  <si>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</si>
  <si>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</si>
  <si>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</si>
  <si>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</si>
  <si>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</si>
  <si>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</si>
  <si>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</si>
  <si>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</si>
  <si>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</si>
  <si>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</si>
  <si>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</si>
  <si>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C.1.1</t>
  </si>
  <si>
    <t>Mode - Traveler Name (if name not available, include personnel role) - From &amp; To /RT</t>
  </si>
  <si>
    <t>C.1.2</t>
  </si>
  <si>
    <t>Lodging</t>
  </si>
  <si>
    <t>C.1.3</t>
  </si>
  <si>
    <t>C.2</t>
  </si>
  <si>
    <t xml:space="preserve">Country Travel </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</si>
  <si>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</si>
  <si>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</si>
  <si>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</si>
  <si>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</si>
  <si>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</si>
  <si>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</si>
  <si>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</si>
  <si>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</si>
  <si>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</si>
  <si>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</si>
  <si>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</si>
  <si>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</si>
  <si>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</si>
  <si>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</si>
  <si>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</si>
  <si>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</si>
  <si>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</si>
  <si>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</si>
  <si>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</si>
  <si>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</si>
  <si>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</si>
  <si>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</si>
  <si>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</si>
  <si>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</si>
  <si>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</si>
  <si>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</si>
  <si>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</si>
  <si>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</si>
  <si>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</si>
  <si>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</si>
  <si>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</si>
  <si>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</si>
  <si>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</si>
  <si>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</si>
  <si>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</si>
  <si>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</si>
  <si>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</si>
  <si>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F.1.1</t>
  </si>
  <si>
    <t>Subrecipient Name</t>
  </si>
  <si>
    <t>F.2</t>
  </si>
  <si>
    <t>Contracts</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</si>
  <si>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</si>
  <si>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</si>
  <si>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</si>
  <si>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</si>
  <si>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</si>
  <si>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</si>
  <si>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</si>
  <si>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</si>
  <si>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</si>
  <si>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</si>
  <si>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</si>
  <si>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</si>
  <si>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</si>
  <si>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</si>
  <si>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</si>
  <si>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</si>
  <si>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</si>
  <si>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</si>
  <si>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</si>
  <si>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</si>
  <si>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</si>
  <si>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</si>
  <si>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</si>
  <si>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</si>
  <si>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</si>
  <si>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</si>
  <si>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</si>
  <si>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</si>
  <si>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</si>
  <si>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t>Activity 1.1…..</t>
  </si>
  <si>
    <t>Activity 2.1…..</t>
  </si>
  <si>
    <t xml:space="preserve"> Lodging</t>
  </si>
  <si>
    <t>Activity 2.2</t>
  </si>
  <si>
    <t>(description, e.g. generators, etc.)</t>
  </si>
  <si>
    <t>D1.2</t>
  </si>
  <si>
    <t>Activity 3.1</t>
  </si>
  <si>
    <t>E.2.1</t>
  </si>
  <si>
    <t>Subrecipient (Name)*</t>
  </si>
  <si>
    <t xml:space="preserve">description </t>
  </si>
  <si>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</si>
  <si>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</si>
  <si>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</si>
  <si>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</si>
  <si>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</si>
  <si>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</si>
  <si>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</si>
  <si>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</si>
  <si>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</si>
  <si>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</si>
  <si>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</si>
  <si>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</si>
  <si>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</si>
  <si>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</si>
  <si>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</si>
  <si>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</si>
  <si>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</si>
  <si>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</si>
  <si>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</si>
  <si>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</si>
  <si>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</si>
  <si>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</si>
  <si>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</si>
  <si>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</si>
  <si>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</si>
  <si>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</si>
  <si>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</si>
  <si>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</si>
  <si>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</si>
  <si>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</si>
  <si>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</si>
  <si>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</si>
  <si>
    <r>
      <t xml:space="preserve">          A. Summary Budget</t>
    </r>
    <r>
      <rPr>
        <sz val="12"/>
        <color theme="1"/>
        <rFont val="Times New Roman"/>
        <family val="1"/>
      </rPr>
      <t xml:space="preserve">  </t>
    </r>
    <r>
      <rPr>
        <i/>
        <sz val="12"/>
        <color theme="1"/>
        <rFont val="Times New Roman"/>
        <family val="1"/>
      </rPr>
      <t>(Note: using the OMB cost categories, see SF-424A)</t>
    </r>
  </si>
  <si>
    <r>
      <t xml:space="preserve">          B. Detailed Line-Item Budget</t>
    </r>
    <r>
      <rPr>
        <sz val="12"/>
        <color theme="1"/>
        <rFont val="Times New Roman"/>
        <family val="1"/>
      </rPr>
      <t xml:space="preserve"> (Direct and Indirect Costs)</t>
    </r>
  </si>
  <si>
    <r>
      <rPr>
        <b/>
        <sz val="12"/>
        <color theme="1"/>
        <rFont val="Times New Roman"/>
        <family val="1"/>
      </rPr>
      <t xml:space="preserve">2 CFR 200.430: Compensation - personal services.    </t>
    </r>
    <r>
      <rPr>
        <sz val="12"/>
        <color theme="1"/>
        <rFont val="Times New Roman"/>
        <family val="1"/>
      </rPr>
      <t xml:space="preserve">                                                                                                                                                                                                                                                         </t>
    </r>
  </si>
  <si>
    <r>
      <rPr>
        <b/>
        <sz val="12"/>
        <color theme="1"/>
        <rFont val="Times New Roman"/>
        <family val="1"/>
      </rPr>
      <t>2 CFR 200.413 -Direct costs - Administrative and clerical staff salaries.</t>
    </r>
    <r>
      <rPr>
        <sz val="12"/>
        <color theme="1"/>
        <rFont val="Times New Roman"/>
        <family val="1"/>
      </rPr>
      <t xml:space="preserve"> </t>
    </r>
  </si>
  <si>
    <r>
      <rPr>
        <b/>
        <sz val="12"/>
        <color theme="1"/>
        <rFont val="Times New Roman"/>
        <family val="1"/>
      </rPr>
      <t xml:space="preserve">International travel </t>
    </r>
    <r>
      <rPr>
        <sz val="12"/>
        <color theme="1"/>
        <rFont val="Times New Roman"/>
        <family val="1"/>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</si>
  <si>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Times New Roman"/>
        <family val="1"/>
      </rPr>
      <t>Country Travel</t>
    </r>
    <r>
      <rPr>
        <sz val="12"/>
        <color theme="1"/>
        <rFont val="Times New Roman"/>
        <family val="1"/>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</si>
  <si>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Times New Roman"/>
        <family val="1"/>
      </rPr>
      <t>Domestic travel</t>
    </r>
    <r>
      <rPr>
        <sz val="12"/>
        <color theme="1"/>
        <rFont val="Times New Roman"/>
        <family val="1"/>
      </rPr>
      <t xml:space="preserve"> is travel within the prime organization's country of origin. </t>
    </r>
  </si>
  <si>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Times New Roman"/>
        <family val="1"/>
      </rPr>
      <t xml:space="preserve">Do NOT include consultancy costs in this section. </t>
    </r>
  </si>
  <si>
    <r>
      <t>Suggested References</t>
    </r>
    <r>
      <rPr>
        <b/>
        <sz val="12"/>
        <color theme="1"/>
        <rFont val="Times New Roman"/>
        <family val="1"/>
      </rPr>
      <t>:</t>
    </r>
  </si>
  <si>
    <r>
      <rPr>
        <sz val="12"/>
        <color rgb="FF000000"/>
        <rFont val="Times New Roman"/>
        <family val="1"/>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Times New Roman"/>
        <family val="1"/>
      </rPr>
      <t xml:space="preserve">Participant support costs and consultancy costs (including travel) should be included as Other Direct Costs.   </t>
    </r>
  </si>
  <si>
    <r>
      <rPr>
        <b/>
        <sz val="12"/>
        <color theme="1"/>
        <rFont val="Times New Roman"/>
        <family val="1"/>
      </rPr>
      <t>Participant</t>
    </r>
    <r>
      <rPr>
        <sz val="12"/>
        <color theme="1"/>
        <rFont val="Times New Roman"/>
        <family val="1"/>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</si>
  <si>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Times New Roman"/>
        <family val="1"/>
      </rPr>
      <t>Participant support costs</t>
    </r>
    <r>
      <rPr>
        <sz val="12"/>
        <rFont val="Times New Roman"/>
        <family val="1"/>
      </rPr>
      <t>: means direct costs that support participants and their involvement in a Federal award, such as stipends, subsistence allowances, travel allowances, registration fees, temporary dependent care, and per diem paid directly to or on behalf of participants.</t>
    </r>
  </si>
  <si>
    <r>
      <t>Indirect Cost Notes</t>
    </r>
    <r>
      <rPr>
        <sz val="12"/>
        <color theme="1"/>
        <rFont val="Times New Roman"/>
        <family val="1"/>
      </rPr>
      <t>:</t>
    </r>
  </si>
  <si>
    <r>
      <t xml:space="preserve">Cost-Share </t>
    </r>
    <r>
      <rPr>
        <sz val="12"/>
        <color theme="1"/>
        <rFont val="Times New Roman"/>
        <family val="1"/>
      </rPr>
      <t>(By Applicant)</t>
    </r>
  </si>
  <si>
    <r>
      <t xml:space="preserve">The Bureau/Post </t>
    </r>
    <r>
      <rPr>
        <b/>
        <sz val="12"/>
        <color theme="1"/>
        <rFont val="Times New Roman"/>
        <family val="1"/>
      </rPr>
      <t>WILL CONSIDER</t>
    </r>
    <r>
      <rPr>
        <sz val="12"/>
        <color theme="1"/>
        <rFont val="Times New Roman"/>
        <family val="1"/>
      </rPr>
      <t xml:space="preserve"> budgeted line-items for:</t>
    </r>
  </si>
  <si>
    <r>
      <t xml:space="preserve">The Bureau/Post </t>
    </r>
    <r>
      <rPr>
        <b/>
        <sz val="12"/>
        <color theme="1"/>
        <rFont val="Times New Roman"/>
        <family val="1"/>
      </rPr>
      <t>WILL NOT CONSIDER</t>
    </r>
    <r>
      <rPr>
        <sz val="12"/>
        <color theme="1"/>
        <rFont val="Times New Roman"/>
        <family val="1"/>
      </rPr>
      <t xml:space="preserve"> budgeted line-items for:</t>
    </r>
  </si>
  <si>
    <r>
      <t>Per Diem</t>
    </r>
    <r>
      <rPr>
        <b/>
        <sz val="12"/>
        <color theme="1"/>
        <rFont val="Times New Roman"/>
        <family val="1"/>
      </rPr>
      <t xml:space="preserve"> </t>
    </r>
    <r>
      <rPr>
        <sz val="12"/>
        <color theme="1"/>
        <rFont val="Times New Roman"/>
        <family val="1"/>
      </rPr>
      <t>(City, Country)</t>
    </r>
  </si>
  <si>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</si>
  <si>
    <r>
      <t xml:space="preserve"> Per Diem</t>
    </r>
    <r>
      <rPr>
        <b/>
        <sz val="12"/>
        <color theme="1"/>
        <rFont val="Times New Roman"/>
        <family val="1"/>
      </rPr>
      <t xml:space="preserve"> </t>
    </r>
    <r>
      <rPr>
        <sz val="12"/>
        <color theme="1"/>
        <rFont val="Times New Roman"/>
        <family val="1"/>
      </rPr>
      <t>(City, Country)</t>
    </r>
  </si>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</sst>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32" x14ac:knownFonts="1">
    <font>
      <sz val="11"/>
      <color theme="1"/>
      <name val="Calibri"/>
      <family val="2"/>
      <scheme val="minor"/>
    </font>
    <font>
      <b/>
      <sz val="14"/>
      <color theme="1"/>
      <name val="Times New Roman"/>
      <family val="1"/>
    </font>
    <font>
      <u/>
      <sz val="11"/>
      <color theme="10"/>
      <name val="Calibri"/>
      <family val="2"/>
    </font>
    <font>
      <sz val="11"/>
      <color theme="1"/>
      <name val="Calibri"/>
      <family val="2"/>
      <scheme val="minor"/>
    </font>
    <font>
      <sz val="14"/>
      <color theme="1"/>
      <name val="Times New Roman"/>
      <family val="1"/>
    </font>
    <font>
      <sz val="14"/>
      <color theme="0"/>
      <name val="Times New Roman"/>
      <family val="1"/>
    </font>
    <font>
      <sz val="14"/>
      <name val="Times New Roman"/>
      <family val="1"/>
    </font>
    <font>
      <i/>
      <sz val="14"/>
      <color theme="1"/>
      <name val="Times New Roman"/>
      <family val="1"/>
    </font>
    <font>
      <sz val="12"/>
      <color theme="1"/>
      <name val="Times New Roman"/>
      <family val="1"/>
    </font>
    <font>
      <sz val="12"/>
      <color theme="0"/>
      <name val="Times New Roman"/>
      <family val="1"/>
    </font>
    <font>
      <sz val="12"/>
      <color rgb="FFFF0000"/>
      <name val="Times New Roman"/>
      <family val="1"/>
    </font>
    <font>
      <sz val="12"/>
      <name val="Times New Roman"/>
      <family val="1"/>
    </font>
    <font>
      <b/>
      <sz val="12"/>
      <color theme="0"/>
      <name val="Times New Roman"/>
      <family val="1"/>
    </font>
    <font>
      <b/>
      <sz val="12"/>
      <color rgb="FFFF0000"/>
      <name val="Times New Roman"/>
      <family val="1"/>
    </font>
    <font>
      <b/>
      <sz val="12"/>
      <color theme="1"/>
      <name val="Times New Roman"/>
      <family val="1"/>
    </font>
    <font>
      <i/>
      <sz val="12"/>
      <color theme="1"/>
      <name val="Times New Roman"/>
      <family val="1"/>
    </font>
    <font>
      <b/>
      <i/>
      <u/>
      <sz val="12"/>
      <color theme="1"/>
      <name val="Times New Roman"/>
      <family val="1"/>
    </font>
    <font>
      <u/>
      <sz val="12"/>
      <color theme="10"/>
      <name val="Times New Roman"/>
      <family val="1"/>
    </font>
    <font>
      <sz val="11"/>
      <color theme="1"/>
      <name val="Times New Roman"/>
      <family val="1"/>
    </font>
    <font>
      <b/>
      <u/>
      <sz val="12"/>
      <color theme="1"/>
      <name val="Times New Roman"/>
      <family val="1"/>
    </font>
    <font>
      <i/>
      <sz val="12"/>
      <name val="Times New Roman"/>
      <family val="1"/>
    </font>
    <font>
      <sz val="12"/>
      <color rgb="FF000000"/>
      <name val="Times New Roman"/>
      <family val="1"/>
    </font>
    <font>
      <b/>
      <sz val="12"/>
      <name val="Times New Roman"/>
      <family val="1"/>
    </font>
    <font>
      <u/>
      <sz val="12"/>
      <color theme="1"/>
      <name val="Times New Roman"/>
      <family val="1"/>
    </font>
    <font>
      <b/>
      <sz val="14"/>
      <color theme="0"/>
      <name val="Times New Roman"/>
      <family val="1"/>
    </font>
    <font>
      <b/>
      <sz val="14"/>
      <name val="Times New Roman"/>
      <family val="1"/>
    </font>
    <font>
      <b/>
      <sz val="12"/>
      <color rgb="FFFFFF00"/>
      <name val="Times New Roman"/>
      <family val="1"/>
    </font>
    <font>
      <sz val="12"/>
      <color rgb="FFFFFF00"/>
      <name val="Times New Roman"/>
      <family val="1"/>
    </font>
    <font>
      <i/>
      <sz val="12"/>
      <color theme="0"/>
      <name val="Times New Roman"/>
      <family val="1"/>
    </font>
    <font>
      <i/>
      <sz val="12"/>
      <color rgb="FFFF0000"/>
      <name val="Times New Roman"/>
      <family val="1"/>
    </font>
    <font>
      <i/>
      <sz val="11"/>
      <color theme="1"/>
      <name val="Times New Roman"/>
      <family val="1"/>
    </font>
    <font>
      <sz val="11"/>
      <color rgb="FF0000FF"/>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44" fontId="3" fillId="0" borderId="0" applyFont="0" applyFill="0" applyBorder="0" applyAlignment="0" applyProtection="0"/>
  </cellStyleXfs>
  <cellXfs count="706">
    <xf numFmtId="0" fontId="0" fillId="0" borderId="0" xfId="0"/>
    <xf numFmtId="0" fontId="4" fillId="0" borderId="0" xfId="0" applyFont="1"/>
    <xf numFmtId="0" fontId="5" fillId="0" borderId="0" xfId="0" applyFont="1"/>
    <xf numFmtId="49" fontId="4" fillId="0" borderId="0" xfId="0" applyNumberFormat="1" applyFont="1"/>
    <xf numFmtId="49" fontId="1" fillId="0" borderId="0" xfId="0" applyNumberFormat="1" applyFont="1"/>
    <xf numFmtId="49" fontId="7" fillId="0" borderId="0" xfId="0" applyNumberFormat="1" applyFont="1"/>
    <xf numFmtId="0" fontId="4" fillId="0" borderId="0" xfId="0" applyFont="1" applyAlignment="1">
      <alignment vertical="center"/>
    </xf>
    <xf numFmtId="0" fontId="6" fillId="0" borderId="0" xfId="0" applyFont="1" applyAlignment="1">
      <alignment wrapText="1"/>
    </xf>
    <xf numFmtId="0" fontId="8" fillId="3" borderId="0" xfId="0" applyFont="1" applyFill="1" applyAlignment="1">
      <alignment vertical="top" wrapText="1"/>
    </xf>
    <xf numFmtId="0" fontId="8" fillId="3" borderId="0" xfId="0" applyFont="1" applyFill="1" applyAlignment="1">
      <alignment horizontal="right" vertical="top" wrapText="1"/>
    </xf>
    <xf numFmtId="0" fontId="8" fillId="0" borderId="0" xfId="0" applyFont="1" applyAlignment="1">
      <alignment horizontal="right" vertical="top"/>
    </xf>
    <xf numFmtId="0" fontId="8" fillId="0" borderId="0" xfId="0" applyFont="1"/>
    <xf numFmtId="0" fontId="8" fillId="0" borderId="0" xfId="0" applyFont="1" applyAlignment="1">
      <alignment vertical="center"/>
    </xf>
    <xf numFmtId="0" fontId="8" fillId="2" borderId="0" xfId="0" applyFont="1" applyFill="1"/>
    <xf numFmtId="0" fontId="8" fillId="6" borderId="0" xfId="0" applyFont="1" applyFill="1"/>
    <xf numFmtId="0" fontId="9" fillId="0" borderId="0" xfId="0" applyFont="1"/>
    <xf numFmtId="0" fontId="9" fillId="4" borderId="0" xfId="0" applyFont="1" applyFill="1"/>
    <xf numFmtId="0" fontId="10" fillId="0" borderId="0" xfId="0" applyFont="1"/>
    <xf numFmtId="0" fontId="11" fillId="0" borderId="0" xfId="0" applyFont="1"/>
    <xf numFmtId="0" fontId="11" fillId="2" borderId="0" xfId="0" applyFont="1" applyFill="1"/>
    <xf numFmtId="49" fontId="8" fillId="0" borderId="0" xfId="0" applyNumberFormat="1" applyFont="1"/>
    <xf numFmtId="44" fontId="8" fillId="0" borderId="0" xfId="3" applyFont="1" applyBorder="1"/>
    <xf numFmtId="44" fontId="8" fillId="0" borderId="0" xfId="3" applyFont="1" applyBorder="1" applyAlignment="1">
      <alignment vertical="center"/>
    </xf>
    <xf numFmtId="0" fontId="12" fillId="0" borderId="0" xfId="0" applyFont="1" applyAlignment="1">
      <alignment vertical="center"/>
    </xf>
    <xf numFmtId="0" fontId="12" fillId="4" borderId="0" xfId="0" applyFont="1" applyFill="1" applyAlignment="1">
      <alignment vertical="center"/>
    </xf>
    <xf numFmtId="0" fontId="12" fillId="0" borderId="0" xfId="0" applyFont="1"/>
    <xf numFmtId="0" fontId="12" fillId="4" borderId="0" xfId="0" applyFont="1" applyFill="1"/>
    <xf numFmtId="0" fontId="13" fillId="0" borderId="0" xfId="0" applyFont="1"/>
    <xf numFmtId="0" fontId="14" fillId="0" borderId="0" xfId="0" applyFont="1"/>
    <xf numFmtId="49" fontId="8" fillId="0" borderId="0" xfId="0" applyNumberFormat="1" applyFont="1" applyAlignment="1">
      <alignment horizontal="left"/>
    </xf>
    <xf numFmtId="0" fontId="1" fillId="8" borderId="0" xfId="0" applyFont="1" applyFill="1" applyAlignment="1">
      <alignment horizontal="center" vertical="center"/>
    </xf>
    <xf numFmtId="0" fontId="8" fillId="0" borderId="36" xfId="0" applyFont="1" applyBorder="1" applyAlignment="1">
      <alignment vertical="center"/>
    </xf>
    <xf numFmtId="0" fontId="14" fillId="0" borderId="37" xfId="0" applyFont="1" applyBorder="1" applyAlignment="1">
      <alignment vertical="center"/>
    </xf>
    <xf numFmtId="0" fontId="8" fillId="0" borderId="37" xfId="0" applyFont="1" applyBorder="1" applyAlignment="1">
      <alignment vertical="center"/>
    </xf>
    <xf numFmtId="0" fontId="15" fillId="0" borderId="37" xfId="0" applyFont="1" applyBorder="1" applyAlignment="1">
      <alignment vertical="center"/>
    </xf>
    <xf numFmtId="0" fontId="8" fillId="0" borderId="37" xfId="0" applyFont="1" applyBorder="1" applyAlignment="1">
      <alignment horizontal="left" vertical="center" indent="5"/>
    </xf>
    <xf numFmtId="0" fontId="14" fillId="0" borderId="37" xfId="0" applyFont="1" applyBorder="1" applyAlignment="1">
      <alignment vertical="center" wrapText="1"/>
    </xf>
    <xf numFmtId="0" fontId="15" fillId="0" borderId="38" xfId="0" applyFont="1" applyBorder="1" applyAlignment="1">
      <alignment vertical="center" wrapText="1"/>
    </xf>
    <xf numFmtId="0" fontId="8" fillId="5" borderId="0" xfId="0" applyFont="1" applyFill="1" applyAlignment="1">
      <alignment vertical="center" wrapText="1"/>
    </xf>
    <xf numFmtId="0" fontId="1" fillId="9" borderId="0" xfId="0" applyFont="1" applyFill="1" applyAlignment="1">
      <alignment horizontal="center" vertical="center" wrapText="1"/>
    </xf>
    <xf numFmtId="0" fontId="1" fillId="0" borderId="39" xfId="0" applyFont="1" applyBorder="1" applyAlignment="1">
      <alignment vertical="center" wrapText="1"/>
    </xf>
    <xf numFmtId="0" fontId="8" fillId="0" borderId="40" xfId="0" applyFont="1" applyBorder="1" applyAlignment="1">
      <alignment vertical="center" wrapText="1"/>
    </xf>
    <xf numFmtId="0" fontId="10" fillId="0" borderId="40" xfId="0" applyFont="1" applyBorder="1" applyAlignment="1">
      <alignment vertical="center" wrapText="1"/>
    </xf>
    <xf numFmtId="0" fontId="8" fillId="0" borderId="41" xfId="0" applyFont="1" applyBorder="1" applyAlignment="1">
      <alignment vertical="center"/>
    </xf>
    <xf numFmtId="0" fontId="16" fillId="0" borderId="42" xfId="0" applyFont="1" applyBorder="1" applyAlignment="1">
      <alignment horizontal="left" vertical="center" wrapText="1"/>
    </xf>
    <xf numFmtId="0" fontId="14" fillId="0" borderId="43" xfId="0" applyFont="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7" borderId="0" xfId="0" applyFont="1" applyFill="1" applyAlignment="1">
      <alignment vertical="center" wrapText="1"/>
    </xf>
    <xf numFmtId="0" fontId="8" fillId="0" borderId="41" xfId="0" applyFont="1" applyBorder="1" applyAlignment="1">
      <alignment vertical="center" wrapText="1"/>
    </xf>
    <xf numFmtId="0" fontId="16" fillId="0" borderId="42" xfId="0" applyFont="1" applyBorder="1" applyAlignment="1">
      <alignment vertical="center" wrapText="1"/>
    </xf>
    <xf numFmtId="0" fontId="14" fillId="0" borderId="46" xfId="0" applyFont="1" applyBorder="1" applyAlignment="1">
      <alignment vertical="center" wrapText="1"/>
    </xf>
    <xf numFmtId="0" fontId="14" fillId="7" borderId="0" xfId="0" applyFont="1" applyFill="1" applyAlignment="1">
      <alignment vertical="center" wrapText="1"/>
    </xf>
    <xf numFmtId="0" fontId="8" fillId="0" borderId="48" xfId="0" applyFont="1" applyBorder="1" applyAlignment="1">
      <alignment vertical="center" wrapText="1"/>
    </xf>
    <xf numFmtId="0" fontId="16" fillId="0" borderId="44" xfId="0" applyFont="1" applyBorder="1" applyAlignment="1">
      <alignment vertical="center"/>
    </xf>
    <xf numFmtId="0" fontId="17" fillId="0" borderId="44" xfId="1" applyFont="1" applyBorder="1" applyAlignment="1" applyProtection="1">
      <alignment vertical="center"/>
    </xf>
    <xf numFmtId="0" fontId="14" fillId="0" borderId="45" xfId="1" applyFont="1" applyBorder="1" applyAlignment="1" applyProtection="1">
      <alignment vertical="center"/>
    </xf>
    <xf numFmtId="0" fontId="8" fillId="7" borderId="0" xfId="0" applyFont="1" applyFill="1" applyAlignment="1">
      <alignment vertical="center"/>
    </xf>
    <xf numFmtId="0" fontId="8" fillId="0" borderId="48" xfId="0" applyFont="1" applyBorder="1" applyAlignment="1">
      <alignment vertical="center"/>
    </xf>
    <xf numFmtId="0" fontId="16" fillId="0" borderId="44" xfId="0" applyFont="1" applyBorder="1" applyAlignment="1">
      <alignment horizontal="left" vertical="center"/>
    </xf>
    <xf numFmtId="0" fontId="14" fillId="0" borderId="44" xfId="0" applyFont="1" applyBorder="1" applyAlignment="1">
      <alignment horizontal="left" vertical="center"/>
    </xf>
    <xf numFmtId="0" fontId="14" fillId="0" borderId="44" xfId="0" applyFont="1" applyBorder="1" applyAlignment="1">
      <alignment horizontal="left" vertical="center" wrapText="1"/>
    </xf>
    <xf numFmtId="0" fontId="14" fillId="0" borderId="45" xfId="0" applyFont="1" applyBorder="1" applyAlignment="1">
      <alignment horizontal="left" vertical="center"/>
    </xf>
    <xf numFmtId="0" fontId="18" fillId="7" borderId="0" xfId="0" applyFont="1" applyFill="1"/>
    <xf numFmtId="0" fontId="14" fillId="0" borderId="45" xfId="0" applyFont="1" applyBorder="1" applyAlignment="1">
      <alignment vertical="center" wrapText="1"/>
    </xf>
    <xf numFmtId="0" fontId="19" fillId="0" borderId="40" xfId="0" applyFont="1" applyBorder="1" applyAlignment="1">
      <alignment vertical="center" wrapText="1"/>
    </xf>
    <xf numFmtId="0" fontId="18" fillId="0" borderId="40" xfId="0" applyFont="1" applyBorder="1" applyAlignment="1">
      <alignment wrapText="1"/>
    </xf>
    <xf numFmtId="0" fontId="11" fillId="3" borderId="0" xfId="0" applyFont="1" applyFill="1" applyAlignment="1">
      <alignment horizontal="left" vertical="top" wrapText="1"/>
    </xf>
    <xf numFmtId="0" fontId="20" fillId="3" borderId="0" xfId="0" applyFont="1" applyFill="1" applyAlignment="1">
      <alignment horizontal="left" vertical="top" wrapText="1"/>
    </xf>
    <xf numFmtId="0" fontId="14" fillId="0" borderId="40" xfId="0" applyFont="1" applyBorder="1" applyAlignment="1">
      <alignment vertical="center" wrapText="1"/>
    </xf>
    <xf numFmtId="0" fontId="8" fillId="0" borderId="40" xfId="0" applyFont="1" applyBorder="1" applyAlignment="1">
      <alignment horizontal="left" vertical="center" indent="5"/>
    </xf>
    <xf numFmtId="0" fontId="8" fillId="0" borderId="40" xfId="0" applyFont="1" applyBorder="1" applyAlignment="1">
      <alignment horizontal="left" vertical="center" wrapText="1" indent="5"/>
    </xf>
    <xf numFmtId="0" fontId="8" fillId="0" borderId="40" xfId="0" applyFont="1" applyBorder="1" applyAlignment="1">
      <alignment vertical="center"/>
    </xf>
    <xf numFmtId="0" fontId="19" fillId="0" borderId="44" xfId="0" applyFont="1" applyBorder="1" applyAlignment="1">
      <alignment horizontal="left" vertical="center"/>
    </xf>
    <xf numFmtId="0" fontId="14" fillId="0" borderId="39" xfId="0" applyFont="1" applyBorder="1" applyAlignment="1">
      <alignment vertical="center" wrapText="1"/>
    </xf>
    <xf numFmtId="0" fontId="8" fillId="0" borderId="40" xfId="0" applyFont="1" applyBorder="1" applyAlignment="1">
      <alignment horizontal="left" vertical="top" wrapText="1"/>
    </xf>
    <xf numFmtId="0" fontId="11" fillId="0" borderId="47" xfId="0" applyFont="1" applyBorder="1" applyAlignment="1">
      <alignment vertical="top" wrapText="1"/>
    </xf>
    <xf numFmtId="0" fontId="23" fillId="0" borderId="40" xfId="0" applyFont="1" applyBorder="1" applyAlignment="1">
      <alignment vertical="center"/>
    </xf>
    <xf numFmtId="0" fontId="8" fillId="0" borderId="47" xfId="0" applyFont="1" applyBorder="1" applyAlignment="1">
      <alignment horizontal="left" vertical="center" wrapText="1" indent="5"/>
    </xf>
    <xf numFmtId="0" fontId="8" fillId="0" borderId="47" xfId="0" applyFont="1" applyBorder="1" applyAlignment="1">
      <alignment vertical="center" wrapText="1"/>
    </xf>
    <xf numFmtId="0" fontId="8" fillId="0" borderId="0" xfId="0" applyFont="1" applyAlignment="1">
      <alignment vertical="center" wrapText="1"/>
    </xf>
    <xf numFmtId="0" fontId="23" fillId="0" borderId="0" xfId="0" applyFont="1" applyAlignment="1">
      <alignment vertical="center"/>
    </xf>
    <xf numFmtId="0" fontId="8" fillId="0" borderId="0" xfId="0" applyFont="1" applyAlignment="1">
      <alignment horizontal="left" vertical="center" indent="5"/>
    </xf>
    <xf numFmtId="0" fontId="14" fillId="0" borderId="0" xfId="0" applyFont="1" applyAlignment="1">
      <alignment vertical="center"/>
    </xf>
    <xf numFmtId="0" fontId="17" fillId="0" borderId="0" xfId="1" applyFont="1" applyAlignment="1" applyProtection="1">
      <alignment vertical="center"/>
    </xf>
    <xf numFmtId="49" fontId="1" fillId="0" borderId="0" xfId="0" applyNumberFormat="1" applyFont="1" applyAlignment="1">
      <alignment horizontal="center"/>
    </xf>
    <xf numFmtId="49" fontId="7" fillId="0" borderId="0" xfId="0" applyNumberFormat="1" applyFont="1" applyAlignment="1">
      <alignment horizontal="center"/>
    </xf>
    <xf numFmtId="49" fontId="7" fillId="0" borderId="13" xfId="0" applyNumberFormat="1" applyFont="1" applyBorder="1" applyAlignment="1">
      <alignment horizontal="center"/>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49" fontId="25" fillId="0" borderId="2" xfId="0" applyNumberFormat="1" applyFont="1" applyBorder="1" applyAlignment="1">
      <alignment vertical="center"/>
    </xf>
    <xf numFmtId="49" fontId="6" fillId="0" borderId="7" xfId="0" applyNumberFormat="1" applyFont="1" applyBorder="1" applyAlignment="1">
      <alignment vertical="center"/>
    </xf>
    <xf numFmtId="0" fontId="25" fillId="0" borderId="7" xfId="0" applyFont="1" applyBorder="1" applyAlignment="1">
      <alignment vertical="center" wrapText="1"/>
    </xf>
    <xf numFmtId="4" fontId="4" fillId="3" borderId="1" xfId="0" applyNumberFormat="1" applyFont="1" applyFill="1" applyBorder="1" applyAlignment="1">
      <alignment horizontal="right" vertical="center" wrapText="1"/>
    </xf>
    <xf numFmtId="49" fontId="25" fillId="0" borderId="12" xfId="0" applyNumberFormat="1" applyFont="1" applyBorder="1" applyAlignment="1">
      <alignment vertical="center"/>
    </xf>
    <xf numFmtId="49" fontId="25" fillId="0" borderId="13" xfId="0" applyNumberFormat="1" applyFont="1" applyBorder="1" applyAlignment="1">
      <alignment vertical="center"/>
    </xf>
    <xf numFmtId="0" fontId="25" fillId="0" borderId="13" xfId="0" applyFont="1" applyBorder="1" applyAlignment="1">
      <alignment vertical="center" wrapText="1"/>
    </xf>
    <xf numFmtId="49" fontId="25" fillId="0" borderId="14" xfId="0" applyNumberFormat="1" applyFont="1" applyBorder="1" applyAlignment="1">
      <alignment vertical="center"/>
    </xf>
    <xf numFmtId="49" fontId="25" fillId="0" borderId="0" xfId="0" applyNumberFormat="1" applyFont="1" applyAlignment="1">
      <alignment vertical="center"/>
    </xf>
    <xf numFmtId="0" fontId="25" fillId="0" borderId="0" xfId="0" applyFont="1" applyAlignment="1">
      <alignment vertical="center" wrapText="1"/>
    </xf>
    <xf numFmtId="49" fontId="25" fillId="0" borderId="7" xfId="0" applyNumberFormat="1" applyFont="1" applyBorder="1" applyAlignment="1">
      <alignment vertical="center"/>
    </xf>
    <xf numFmtId="4" fontId="4" fillId="0" borderId="1" xfId="0" applyNumberFormat="1" applyFont="1" applyBorder="1" applyAlignment="1">
      <alignment horizontal="right" vertical="center" wrapText="1"/>
    </xf>
    <xf numFmtId="0" fontId="25" fillId="0" borderId="3" xfId="0" applyFont="1" applyBorder="1" applyAlignment="1">
      <alignment vertical="center" wrapText="1"/>
    </xf>
    <xf numFmtId="49" fontId="24" fillId="4" borderId="2" xfId="0" applyNumberFormat="1" applyFont="1" applyFill="1" applyBorder="1" applyAlignment="1">
      <alignment vertical="center"/>
    </xf>
    <xf numFmtId="49" fontId="24" fillId="4" borderId="7" xfId="0" applyNumberFormat="1" applyFont="1" applyFill="1" applyBorder="1" applyAlignment="1">
      <alignment vertical="center"/>
    </xf>
    <xf numFmtId="0" fontId="24" fillId="4" borderId="7" xfId="0" applyFont="1" applyFill="1" applyBorder="1" applyAlignment="1">
      <alignment vertical="center" wrapText="1"/>
    </xf>
    <xf numFmtId="4" fontId="24" fillId="4" borderId="3" xfId="0" applyNumberFormat="1" applyFont="1" applyFill="1" applyBorder="1" applyAlignment="1">
      <alignment horizontal="right" vertical="center" wrapText="1"/>
    </xf>
    <xf numFmtId="0" fontId="6" fillId="0" borderId="0" xfId="0" applyFont="1" applyAlignment="1">
      <alignment horizontal="center" wrapText="1"/>
    </xf>
    <xf numFmtId="49" fontId="14" fillId="0" borderId="0" xfId="0" applyNumberFormat="1" applyFont="1" applyAlignment="1">
      <alignment horizontal="center"/>
    </xf>
    <xf numFmtId="49" fontId="10" fillId="0" borderId="0" xfId="0" applyNumberFormat="1" applyFont="1" applyAlignment="1">
      <alignment horizont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44" fontId="12" fillId="4" borderId="33" xfId="3" applyFont="1" applyFill="1" applyBorder="1" applyAlignment="1">
      <alignment horizontal="center" vertical="center" wrapText="1"/>
    </xf>
    <xf numFmtId="44" fontId="12" fillId="4" borderId="18" xfId="3" applyFont="1" applyFill="1" applyBorder="1" applyAlignment="1">
      <alignment horizontal="center" vertical="center" wrapText="1"/>
    </xf>
    <xf numFmtId="44" fontId="12" fillId="4" borderId="3" xfId="3" applyFont="1" applyFill="1" applyBorder="1" applyAlignment="1">
      <alignment horizontal="center" vertical="center" wrapText="1"/>
    </xf>
    <xf numFmtId="44" fontId="12" fillId="4" borderId="1" xfId="3"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44" fontId="12" fillId="4" borderId="12" xfId="3" applyFont="1" applyFill="1" applyBorder="1" applyAlignment="1">
      <alignment horizontal="center" vertical="center" wrapText="1"/>
    </xf>
    <xf numFmtId="44" fontId="8" fillId="0" borderId="12" xfId="3" applyFont="1" applyBorder="1" applyAlignment="1">
      <alignment horizontal="center" vertical="center" wrapText="1"/>
    </xf>
    <xf numFmtId="44" fontId="12" fillId="4" borderId="20" xfId="3" applyFont="1" applyFill="1" applyBorder="1" applyAlignment="1">
      <alignment horizontal="center" vertical="center" wrapText="1"/>
    </xf>
    <xf numFmtId="44" fontId="12" fillId="4" borderId="10" xfId="3" applyFont="1" applyFill="1" applyBorder="1" applyAlignment="1">
      <alignment horizontal="center" vertical="center" wrapText="1"/>
    </xf>
    <xf numFmtId="49" fontId="12" fillId="4" borderId="2" xfId="0" applyNumberFormat="1" applyFont="1" applyFill="1" applyBorder="1" applyAlignment="1">
      <alignment vertical="center"/>
    </xf>
    <xf numFmtId="49" fontId="12" fillId="4" borderId="7" xfId="0" applyNumberFormat="1" applyFont="1" applyFill="1" applyBorder="1" applyAlignment="1">
      <alignment vertical="center"/>
    </xf>
    <xf numFmtId="0" fontId="12" fillId="4" borderId="7" xfId="0" applyFont="1" applyFill="1" applyBorder="1" applyAlignment="1">
      <alignment vertical="center" wrapText="1"/>
    </xf>
    <xf numFmtId="0" fontId="26" fillId="4" borderId="56" xfId="0" applyFont="1" applyFill="1" applyBorder="1" applyAlignment="1">
      <alignment horizontal="center" vertical="center" wrapText="1"/>
    </xf>
    <xf numFmtId="0" fontId="26" fillId="4" borderId="57" xfId="0" applyFont="1" applyFill="1" applyBorder="1" applyAlignment="1">
      <alignment horizontal="center" vertical="center" wrapText="1"/>
    </xf>
    <xf numFmtId="44" fontId="26" fillId="4" borderId="58" xfId="3" applyFont="1" applyFill="1" applyBorder="1" applyAlignment="1">
      <alignment horizontal="center" vertical="center" wrapText="1"/>
    </xf>
    <xf numFmtId="44" fontId="12" fillId="4" borderId="3" xfId="3" applyFont="1" applyFill="1" applyBorder="1" applyAlignment="1">
      <alignment vertical="center" wrapText="1"/>
    </xf>
    <xf numFmtId="44" fontId="12" fillId="4" borderId="1" xfId="3" applyFont="1" applyFill="1" applyBorder="1" applyAlignment="1">
      <alignment vertical="center" wrapText="1"/>
    </xf>
    <xf numFmtId="49" fontId="8" fillId="2" borderId="8" xfId="0" applyNumberFormat="1" applyFont="1" applyFill="1" applyBorder="1"/>
    <xf numFmtId="49" fontId="8" fillId="2" borderId="9" xfId="0" applyNumberFormat="1" applyFont="1" applyFill="1" applyBorder="1"/>
    <xf numFmtId="0" fontId="14" fillId="2" borderId="9" xfId="0" applyFont="1" applyFill="1" applyBorder="1" applyAlignment="1">
      <alignment horizontal="left" wrapText="1"/>
    </xf>
    <xf numFmtId="0" fontId="14" fillId="2" borderId="21" xfId="0" applyFont="1" applyFill="1" applyBorder="1" applyAlignment="1">
      <alignment horizontal="left" wrapText="1"/>
    </xf>
    <xf numFmtId="0" fontId="18" fillId="0" borderId="7" xfId="0" applyFont="1" applyBorder="1" applyAlignment="1">
      <alignment horizontal="left" wrapText="1"/>
    </xf>
    <xf numFmtId="0" fontId="18" fillId="0" borderId="22" xfId="0" applyFont="1" applyBorder="1" applyAlignment="1">
      <alignment horizontal="left" wrapText="1"/>
    </xf>
    <xf numFmtId="0" fontId="8" fillId="2" borderId="21" xfId="0" applyFont="1" applyFill="1" applyBorder="1" applyAlignment="1">
      <alignment wrapText="1"/>
    </xf>
    <xf numFmtId="0" fontId="18" fillId="0" borderId="7" xfId="0" applyFont="1" applyBorder="1" applyAlignment="1">
      <alignment wrapText="1"/>
    </xf>
    <xf numFmtId="0" fontId="18" fillId="0" borderId="22" xfId="0" applyFont="1" applyBorder="1" applyAlignment="1">
      <alignment wrapText="1"/>
    </xf>
    <xf numFmtId="0" fontId="8" fillId="2" borderId="21" xfId="3" applyNumberFormat="1" applyFont="1" applyFill="1" applyBorder="1" applyAlignment="1">
      <alignment vertical="center" wrapText="1"/>
    </xf>
    <xf numFmtId="0" fontId="18" fillId="0" borderId="7" xfId="0" applyFont="1" applyBorder="1" applyAlignment="1">
      <alignment vertical="center" wrapText="1"/>
    </xf>
    <xf numFmtId="0" fontId="18" fillId="0" borderId="3" xfId="0" applyFont="1" applyBorder="1" applyAlignment="1">
      <alignment vertical="center" wrapText="1"/>
    </xf>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0" fontId="8" fillId="3" borderId="7" xfId="0" applyFont="1" applyFill="1" applyBorder="1" applyAlignment="1">
      <alignment vertical="center" wrapText="1"/>
    </xf>
    <xf numFmtId="0" fontId="10" fillId="3" borderId="25" xfId="0" applyFont="1" applyFill="1" applyBorder="1" applyAlignment="1">
      <alignment vertical="center" wrapText="1"/>
    </xf>
    <xf numFmtId="0" fontId="10" fillId="0" borderId="3" xfId="0" applyFont="1" applyBorder="1" applyAlignment="1">
      <alignment vertical="center" wrapText="1"/>
    </xf>
    <xf numFmtId="44" fontId="10" fillId="3" borderId="3" xfId="0" applyNumberFormat="1" applyFont="1" applyFill="1" applyBorder="1" applyAlignment="1">
      <alignment vertical="center" wrapText="1"/>
    </xf>
    <xf numFmtId="9" fontId="10" fillId="3" borderId="3" xfId="0" applyNumberFormat="1" applyFont="1" applyFill="1" applyBorder="1" applyAlignment="1">
      <alignment vertical="center" wrapText="1"/>
    </xf>
    <xf numFmtId="44" fontId="10" fillId="3" borderId="7" xfId="3" applyFont="1" applyFill="1" applyBorder="1" applyAlignment="1">
      <alignment vertical="center" wrapText="1"/>
    </xf>
    <xf numFmtId="0" fontId="10" fillId="3" borderId="3" xfId="0" applyFont="1" applyFill="1" applyBorder="1" applyAlignment="1">
      <alignment vertical="center" wrapText="1"/>
    </xf>
    <xf numFmtId="0" fontId="10" fillId="0" borderId="25" xfId="0" applyFont="1" applyBorder="1" applyAlignment="1">
      <alignment vertical="center" wrapText="1"/>
    </xf>
    <xf numFmtId="0" fontId="10" fillId="0" borderId="1" xfId="0" applyFont="1" applyBorder="1" applyAlignment="1">
      <alignment vertical="center" wrapText="1"/>
    </xf>
    <xf numFmtId="44" fontId="10" fillId="0" borderId="1" xfId="0" applyNumberFormat="1" applyFont="1" applyBorder="1" applyAlignment="1">
      <alignment vertical="center" wrapText="1"/>
    </xf>
    <xf numFmtId="9" fontId="10" fillId="0" borderId="1" xfId="0" applyNumberFormat="1" applyFont="1" applyBorder="1" applyAlignment="1">
      <alignment vertical="center" wrapText="1"/>
    </xf>
    <xf numFmtId="44" fontId="10" fillId="0" borderId="30" xfId="3" applyFont="1" applyBorder="1" applyAlignment="1">
      <alignment vertical="center" wrapText="1"/>
    </xf>
    <xf numFmtId="44" fontId="10" fillId="0" borderId="3" xfId="3" applyFont="1" applyBorder="1" applyAlignment="1">
      <alignment vertical="center" wrapText="1"/>
    </xf>
    <xf numFmtId="44" fontId="10" fillId="0" borderId="1" xfId="3" applyFont="1" applyBorder="1" applyAlignment="1">
      <alignment vertical="center" wrapText="1"/>
    </xf>
    <xf numFmtId="0" fontId="8" fillId="3" borderId="13" xfId="0" applyFont="1" applyFill="1" applyBorder="1" applyAlignment="1">
      <alignment vertical="center" wrapText="1"/>
    </xf>
    <xf numFmtId="0" fontId="8" fillId="3" borderId="26" xfId="0" applyFont="1" applyFill="1" applyBorder="1" applyAlignment="1">
      <alignment vertical="center" wrapText="1"/>
    </xf>
    <xf numFmtId="0" fontId="8" fillId="0" borderId="11" xfId="0" applyFont="1" applyBorder="1" applyAlignment="1">
      <alignment vertical="center" wrapText="1"/>
    </xf>
    <xf numFmtId="44" fontId="8" fillId="3" borderId="11" xfId="0" applyNumberFormat="1" applyFont="1" applyFill="1" applyBorder="1" applyAlignment="1">
      <alignment vertical="center" wrapText="1"/>
    </xf>
    <xf numFmtId="9" fontId="8" fillId="3" borderId="11" xfId="0" applyNumberFormat="1" applyFont="1" applyFill="1" applyBorder="1" applyAlignment="1">
      <alignment vertical="center" wrapText="1"/>
    </xf>
    <xf numFmtId="44" fontId="8" fillId="3" borderId="7" xfId="3" applyFont="1" applyFill="1" applyBorder="1" applyAlignment="1">
      <alignment vertical="center" wrapText="1"/>
    </xf>
    <xf numFmtId="0" fontId="8" fillId="3" borderId="11" xfId="0" applyFont="1" applyFill="1" applyBorder="1" applyAlignment="1">
      <alignment vertical="center" wrapText="1"/>
    </xf>
    <xf numFmtId="0" fontId="8" fillId="0" borderId="25" xfId="0" applyFont="1" applyBorder="1" applyAlignment="1">
      <alignment vertical="center" wrapText="1"/>
    </xf>
    <xf numFmtId="0" fontId="8" fillId="0" borderId="1" xfId="0" applyFont="1" applyBorder="1" applyAlignment="1">
      <alignment vertical="center" wrapText="1"/>
    </xf>
    <xf numFmtId="44" fontId="23" fillId="0" borderId="1" xfId="0" applyNumberFormat="1" applyFont="1" applyBorder="1" applyAlignment="1">
      <alignment vertical="center" wrapText="1"/>
    </xf>
    <xf numFmtId="9" fontId="8" fillId="0" borderId="1" xfId="0" applyNumberFormat="1" applyFont="1" applyBorder="1" applyAlignment="1">
      <alignment vertical="center" wrapText="1"/>
    </xf>
    <xf numFmtId="44" fontId="8" fillId="0" borderId="30" xfId="3" applyFont="1" applyBorder="1" applyAlignment="1">
      <alignment vertical="center" wrapText="1"/>
    </xf>
    <xf numFmtId="44" fontId="8" fillId="0" borderId="3" xfId="3" applyFont="1" applyBorder="1" applyAlignment="1">
      <alignment vertical="center" wrapText="1"/>
    </xf>
    <xf numFmtId="44" fontId="8" fillId="0" borderId="1" xfId="3" applyFont="1" applyBorder="1" applyAlignment="1">
      <alignment vertical="center" wrapText="1"/>
    </xf>
    <xf numFmtId="49" fontId="8" fillId="2" borderId="12" xfId="0" applyNumberFormat="1" applyFont="1" applyFill="1" applyBorder="1"/>
    <xf numFmtId="49" fontId="8" fillId="2" borderId="13" xfId="0" applyNumberFormat="1" applyFont="1" applyFill="1" applyBorder="1"/>
    <xf numFmtId="0" fontId="14" fillId="2" borderId="13" xfId="0" applyFont="1" applyFill="1" applyBorder="1" applyAlignment="1">
      <alignment horizontal="left" wrapText="1"/>
    </xf>
    <xf numFmtId="0" fontId="8" fillId="2" borderId="21"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0" fontId="10" fillId="3" borderId="26" xfId="0" applyFont="1" applyFill="1" applyBorder="1" applyAlignment="1">
      <alignment vertical="center" wrapText="1"/>
    </xf>
    <xf numFmtId="0" fontId="10" fillId="0" borderId="11" xfId="0" applyFont="1" applyBorder="1" applyAlignment="1">
      <alignment vertical="center" wrapText="1"/>
    </xf>
    <xf numFmtId="44" fontId="10" fillId="3" borderId="11" xfId="0" applyNumberFormat="1" applyFont="1" applyFill="1" applyBorder="1" applyAlignment="1">
      <alignment vertical="center" wrapText="1"/>
    </xf>
    <xf numFmtId="9" fontId="10" fillId="3" borderId="11" xfId="0" applyNumberFormat="1" applyFont="1" applyFill="1" applyBorder="1" applyAlignment="1">
      <alignment vertical="center" wrapText="1"/>
    </xf>
    <xf numFmtId="44" fontId="8" fillId="3" borderId="13" xfId="3" applyFont="1" applyFill="1" applyBorder="1" applyAlignment="1">
      <alignment vertical="center" wrapText="1"/>
    </xf>
    <xf numFmtId="0" fontId="8" fillId="0" borderId="26" xfId="0" applyFont="1" applyBorder="1" applyAlignment="1">
      <alignment vertical="center" wrapText="1"/>
    </xf>
    <xf numFmtId="0" fontId="8" fillId="0" borderId="5" xfId="0" applyFont="1" applyBorder="1" applyAlignment="1">
      <alignment vertical="center" wrapText="1"/>
    </xf>
    <xf numFmtId="44" fontId="8" fillId="0" borderId="5" xfId="0" applyNumberFormat="1" applyFont="1" applyBorder="1" applyAlignment="1">
      <alignment vertical="center" wrapText="1"/>
    </xf>
    <xf numFmtId="9" fontId="8" fillId="0" borderId="5" xfId="0" applyNumberFormat="1" applyFont="1" applyBorder="1" applyAlignment="1">
      <alignment vertical="center" wrapText="1"/>
    </xf>
    <xf numFmtId="44" fontId="8" fillId="0" borderId="20" xfId="3" applyFont="1" applyBorder="1" applyAlignment="1">
      <alignment vertical="center" wrapText="1"/>
    </xf>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44" fontId="11" fillId="3" borderId="13" xfId="3" applyFont="1" applyFill="1" applyBorder="1" applyAlignment="1">
      <alignment vertical="center" wrapText="1"/>
    </xf>
    <xf numFmtId="44" fontId="11" fillId="3" borderId="13" xfId="3" applyFont="1" applyFill="1" applyBorder="1" applyAlignment="1">
      <alignment horizontal="right" vertical="top" wrapText="1"/>
    </xf>
    <xf numFmtId="44" fontId="11" fillId="3" borderId="1" xfId="3" applyFont="1" applyFill="1" applyBorder="1" applyAlignment="1">
      <alignment vertical="center" wrapText="1"/>
    </xf>
    <xf numFmtId="0" fontId="8" fillId="6" borderId="2" xfId="0" applyFont="1" applyFill="1" applyBorder="1" applyAlignment="1">
      <alignment horizontal="left" wrapText="1"/>
    </xf>
    <xf numFmtId="0" fontId="8" fillId="6" borderId="7" xfId="0" applyFont="1" applyFill="1" applyBorder="1" applyAlignment="1">
      <alignment horizontal="left" wrapText="1"/>
    </xf>
    <xf numFmtId="0" fontId="8" fillId="6" borderId="21" xfId="0" applyFont="1" applyFill="1" applyBorder="1" applyAlignment="1">
      <alignment horizontal="left" wrapText="1"/>
    </xf>
    <xf numFmtId="0" fontId="8" fillId="6" borderId="7" xfId="0" applyFont="1" applyFill="1" applyBorder="1" applyAlignment="1">
      <alignment horizontal="left" wrapText="1"/>
    </xf>
    <xf numFmtId="44" fontId="14" fillId="6" borderId="7" xfId="3" applyFont="1" applyFill="1" applyBorder="1" applyAlignment="1">
      <alignment horizontal="left" wrapText="1"/>
    </xf>
    <xf numFmtId="0" fontId="14" fillId="6" borderId="21" xfId="0" applyFont="1" applyFill="1" applyBorder="1" applyAlignment="1">
      <alignment wrapText="1"/>
    </xf>
    <xf numFmtId="0" fontId="14" fillId="6" borderId="7" xfId="0" applyFont="1" applyFill="1" applyBorder="1" applyAlignment="1">
      <alignment horizontal="right" wrapText="1"/>
    </xf>
    <xf numFmtId="4" fontId="14" fillId="6" borderId="7" xfId="0" applyNumberFormat="1" applyFont="1" applyFill="1" applyBorder="1" applyAlignment="1">
      <alignment wrapText="1"/>
    </xf>
    <xf numFmtId="0" fontId="14" fillId="6" borderId="7" xfId="0" applyFont="1" applyFill="1" applyBorder="1" applyAlignment="1">
      <alignment wrapText="1"/>
    </xf>
    <xf numFmtId="44" fontId="14" fillId="6" borderId="22" xfId="3" applyFont="1" applyFill="1" applyBorder="1" applyAlignment="1">
      <alignment wrapText="1"/>
    </xf>
    <xf numFmtId="44" fontId="14" fillId="6" borderId="3" xfId="3" applyFont="1" applyFill="1" applyBorder="1" applyAlignment="1">
      <alignment vertical="center" wrapText="1"/>
    </xf>
    <xf numFmtId="44" fontId="14" fillId="6" borderId="1" xfId="3" applyFont="1" applyFill="1" applyBorder="1" applyAlignment="1">
      <alignment vertical="center" wrapText="1"/>
    </xf>
    <xf numFmtId="0" fontId="26" fillId="4" borderId="57" xfId="0" applyFont="1" applyFill="1" applyBorder="1" applyAlignment="1">
      <alignment vertical="center" wrapText="1"/>
    </xf>
    <xf numFmtId="44" fontId="26" fillId="4" borderId="58" xfId="3" applyFont="1" applyFill="1" applyBorder="1" applyAlignment="1">
      <alignment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44" fontId="10" fillId="3" borderId="13" xfId="3" applyFont="1" applyFill="1" applyBorder="1" applyAlignment="1">
      <alignment vertical="center" wrapText="1"/>
    </xf>
    <xf numFmtId="0" fontId="10" fillId="0" borderId="26" xfId="0" applyFont="1" applyBorder="1" applyAlignment="1">
      <alignment wrapText="1"/>
    </xf>
    <xf numFmtId="9" fontId="10" fillId="0" borderId="1" xfId="0" applyNumberFormat="1" applyFont="1" applyBorder="1" applyAlignment="1">
      <alignment horizontal="center" vertical="center" wrapText="1"/>
    </xf>
    <xf numFmtId="44" fontId="10" fillId="0" borderId="1" xfId="0" applyNumberFormat="1" applyFont="1" applyBorder="1" applyAlignment="1">
      <alignment horizontal="center" vertical="center" wrapText="1"/>
    </xf>
    <xf numFmtId="44" fontId="10" fillId="0" borderId="30" xfId="3" applyFont="1" applyBorder="1" applyAlignment="1">
      <alignment horizontal="center" vertical="center" wrapText="1"/>
    </xf>
    <xf numFmtId="0" fontId="8" fillId="3" borderId="29" xfId="0" applyFont="1" applyFill="1" applyBorder="1" applyAlignment="1">
      <alignment vertical="center" wrapText="1"/>
    </xf>
    <xf numFmtId="9" fontId="8" fillId="3" borderId="6" xfId="0" applyNumberFormat="1" applyFont="1" applyFill="1" applyBorder="1" applyAlignment="1">
      <alignment vertical="center" wrapText="1"/>
    </xf>
    <xf numFmtId="44" fontId="8" fillId="3" borderId="6" xfId="0" applyNumberFormat="1" applyFont="1" applyFill="1" applyBorder="1" applyAlignment="1">
      <alignment vertical="center" wrapText="1"/>
    </xf>
    <xf numFmtId="44" fontId="8" fillId="3" borderId="0" xfId="3" applyFont="1" applyFill="1" applyBorder="1" applyAlignment="1">
      <alignment vertical="center" wrapText="1"/>
    </xf>
    <xf numFmtId="0" fontId="8" fillId="0" borderId="19" xfId="0" applyFont="1" applyBorder="1" applyAlignment="1">
      <alignment wrapText="1"/>
    </xf>
    <xf numFmtId="9"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wrapText="1"/>
    </xf>
    <xf numFmtId="44" fontId="8" fillId="0" borderId="30" xfId="3" applyFont="1" applyBorder="1" applyAlignment="1">
      <alignment horizontal="center" vertical="center" wrapText="1"/>
    </xf>
    <xf numFmtId="44" fontId="8" fillId="6" borderId="7" xfId="3" applyFont="1" applyFill="1" applyBorder="1" applyAlignment="1">
      <alignment horizontal="left" wrapText="1"/>
    </xf>
    <xf numFmtId="49" fontId="8" fillId="2" borderId="2" xfId="0" applyNumberFormat="1" applyFont="1" applyFill="1" applyBorder="1"/>
    <xf numFmtId="49" fontId="8" fillId="2" borderId="7" xfId="0" applyNumberFormat="1" applyFont="1" applyFill="1" applyBorder="1"/>
    <xf numFmtId="0" fontId="14" fillId="2" borderId="7" xfId="0" applyFont="1" applyFill="1" applyBorder="1" applyAlignment="1">
      <alignment horizontal="left" wrapText="1"/>
    </xf>
    <xf numFmtId="0" fontId="14" fillId="2" borderId="21" xfId="0" applyFont="1" applyFill="1" applyBorder="1" applyAlignment="1">
      <alignment horizontal="left" wrapText="1"/>
    </xf>
    <xf numFmtId="44" fontId="14" fillId="2" borderId="7" xfId="3" applyFont="1" applyFill="1" applyBorder="1" applyAlignment="1">
      <alignment horizontal="left" wrapText="1"/>
    </xf>
    <xf numFmtId="0" fontId="8" fillId="2" borderId="21" xfId="0" applyFont="1" applyFill="1" applyBorder="1" applyAlignment="1">
      <alignment wrapText="1"/>
    </xf>
    <xf numFmtId="0" fontId="8" fillId="2" borderId="7" xfId="0" applyFont="1" applyFill="1" applyBorder="1" applyAlignment="1">
      <alignment horizontal="right" wrapText="1"/>
    </xf>
    <xf numFmtId="4" fontId="8" fillId="2" borderId="7" xfId="0" applyNumberFormat="1" applyFont="1" applyFill="1" applyBorder="1" applyAlignment="1">
      <alignment wrapText="1"/>
    </xf>
    <xf numFmtId="0" fontId="8" fillId="2" borderId="7" xfId="0" applyFont="1" applyFill="1" applyBorder="1" applyAlignment="1">
      <alignment wrapText="1"/>
    </xf>
    <xf numFmtId="44" fontId="8" fillId="2" borderId="22" xfId="3" applyFont="1" applyFill="1" applyBorder="1" applyAlignment="1">
      <alignment wrapText="1"/>
    </xf>
    <xf numFmtId="44" fontId="8" fillId="2" borderId="21" xfId="3" applyFont="1" applyFill="1" applyBorder="1" applyAlignment="1">
      <alignment vertical="center" wrapText="1"/>
    </xf>
    <xf numFmtId="49" fontId="15" fillId="0" borderId="1" xfId="0" applyNumberFormat="1" applyFont="1" applyBorder="1"/>
    <xf numFmtId="49" fontId="15" fillId="0" borderId="2" xfId="0" applyNumberFormat="1" applyFont="1" applyBorder="1"/>
    <xf numFmtId="0" fontId="8" fillId="3" borderId="21" xfId="0" applyFont="1" applyFill="1" applyBorder="1" applyAlignment="1">
      <alignment vertical="center" wrapText="1"/>
    </xf>
    <xf numFmtId="0" fontId="18" fillId="0" borderId="22" xfId="0" applyFont="1" applyBorder="1" applyAlignment="1">
      <alignment vertical="center" wrapText="1"/>
    </xf>
    <xf numFmtId="0" fontId="18" fillId="2" borderId="7" xfId="0" applyFont="1" applyFill="1" applyBorder="1" applyAlignment="1">
      <alignment vertical="center" wrapText="1"/>
    </xf>
    <xf numFmtId="0" fontId="18" fillId="2" borderId="3" xfId="0" applyFont="1" applyFill="1" applyBorder="1" applyAlignment="1">
      <alignment vertical="center" wrapText="1"/>
    </xf>
    <xf numFmtId="0" fontId="10" fillId="3" borderId="11" xfId="0" applyFont="1" applyFill="1" applyBorder="1" applyAlignment="1">
      <alignment vertical="center" wrapText="1"/>
    </xf>
    <xf numFmtId="0" fontId="8" fillId="0" borderId="26" xfId="0" applyFont="1" applyBorder="1" applyAlignment="1">
      <alignment wrapText="1"/>
    </xf>
    <xf numFmtId="0" fontId="8" fillId="0" borderId="5" xfId="0" applyFont="1" applyBorder="1" applyAlignment="1">
      <alignment horizontal="right" wrapText="1"/>
    </xf>
    <xf numFmtId="44" fontId="8" fillId="0" borderId="5" xfId="0" applyNumberFormat="1" applyFont="1" applyBorder="1" applyAlignment="1">
      <alignment wrapText="1"/>
    </xf>
    <xf numFmtId="9" fontId="8" fillId="0" borderId="5" xfId="2" applyFont="1" applyBorder="1" applyAlignment="1">
      <alignment wrapText="1"/>
    </xf>
    <xf numFmtId="44" fontId="8" fillId="0" borderId="20" xfId="3" applyFont="1" applyBorder="1" applyAlignment="1">
      <alignment wrapText="1"/>
    </xf>
    <xf numFmtId="44" fontId="10" fillId="0" borderId="11" xfId="3" applyFont="1" applyBorder="1" applyAlignment="1">
      <alignment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44" fontId="8" fillId="0" borderId="11" xfId="3" applyFont="1" applyBorder="1" applyAlignment="1">
      <alignment vertical="center" wrapText="1"/>
    </xf>
    <xf numFmtId="9" fontId="8" fillId="0" borderId="5" xfId="2" applyFont="1" applyBorder="1" applyAlignment="1">
      <alignment horizontal="right"/>
    </xf>
    <xf numFmtId="49" fontId="11" fillId="2" borderId="2" xfId="0" applyNumberFormat="1" applyFont="1" applyFill="1" applyBorder="1"/>
    <xf numFmtId="49" fontId="11" fillId="2" borderId="7" xfId="0" applyNumberFormat="1" applyFont="1" applyFill="1" applyBorder="1"/>
    <xf numFmtId="0" fontId="22" fillId="2" borderId="7" xfId="0" applyFont="1" applyFill="1" applyBorder="1" applyAlignment="1">
      <alignment horizontal="left" wrapText="1"/>
    </xf>
    <xf numFmtId="0" fontId="22" fillId="2" borderId="21" xfId="0" applyFont="1" applyFill="1" applyBorder="1" applyAlignment="1">
      <alignment horizontal="left" wrapText="1"/>
    </xf>
    <xf numFmtId="0" fontId="11" fillId="2" borderId="21" xfId="0" applyFont="1" applyFill="1" applyBorder="1" applyAlignment="1">
      <alignment wrapText="1"/>
    </xf>
    <xf numFmtId="49" fontId="15" fillId="0" borderId="2" xfId="0" applyNumberFormat="1" applyFont="1" applyBorder="1" applyAlignment="1">
      <alignment horizontal="left"/>
    </xf>
    <xf numFmtId="49" fontId="15" fillId="0" borderId="7" xfId="0" applyNumberFormat="1" applyFont="1" applyBorder="1" applyAlignment="1">
      <alignment horizontal="left"/>
    </xf>
    <xf numFmtId="49" fontId="15" fillId="0" borderId="22" xfId="0" applyNumberFormat="1" applyFont="1" applyBorder="1" applyAlignment="1">
      <alignment horizontal="left"/>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2" xfId="0" applyFont="1" applyFill="1" applyBorder="1" applyAlignment="1">
      <alignment horizontal="left" vertical="center" wrapText="1"/>
    </xf>
    <xf numFmtId="49" fontId="8" fillId="0" borderId="2" xfId="0" applyNumberFormat="1" applyFont="1" applyBorder="1" applyAlignment="1">
      <alignment horizontal="left"/>
    </xf>
    <xf numFmtId="49" fontId="8" fillId="0" borderId="7" xfId="0" applyNumberFormat="1" applyFont="1" applyBorder="1" applyAlignment="1">
      <alignment horizontal="left"/>
    </xf>
    <xf numFmtId="0" fontId="8" fillId="0" borderId="7" xfId="0" applyFont="1" applyBorder="1" applyAlignment="1">
      <alignment wrapText="1"/>
    </xf>
    <xf numFmtId="44" fontId="8" fillId="0" borderId="11" xfId="0" applyNumberFormat="1" applyFont="1" applyBorder="1" applyAlignment="1">
      <alignment vertical="center" wrapText="1"/>
    </xf>
    <xf numFmtId="9" fontId="8" fillId="0" borderId="11" xfId="0" applyNumberFormat="1" applyFont="1" applyBorder="1" applyAlignment="1">
      <alignment vertical="center" wrapText="1"/>
    </xf>
    <xf numFmtId="0" fontId="8" fillId="0" borderId="11" xfId="0" applyFont="1" applyBorder="1" applyAlignment="1">
      <alignment wrapText="1"/>
    </xf>
    <xf numFmtId="44" fontId="8" fillId="0" borderId="11" xfId="0" applyNumberFormat="1" applyFont="1" applyBorder="1" applyAlignment="1">
      <alignment wrapText="1"/>
    </xf>
    <xf numFmtId="9" fontId="8" fillId="0" borderId="11" xfId="0" applyNumberFormat="1" applyFont="1" applyBorder="1" applyAlignment="1">
      <alignment wrapText="1"/>
    </xf>
    <xf numFmtId="44" fontId="8" fillId="0" borderId="1" xfId="3" applyFont="1" applyFill="1" applyBorder="1" applyAlignment="1">
      <alignment vertical="center" wrapText="1"/>
    </xf>
    <xf numFmtId="0" fontId="11" fillId="2" borderId="3" xfId="3" applyNumberFormat="1" applyFont="1" applyFill="1" applyBorder="1" applyAlignment="1">
      <alignment vertical="center" wrapText="1"/>
    </xf>
    <xf numFmtId="0" fontId="11" fillId="2" borderId="1" xfId="3" applyNumberFormat="1" applyFont="1" applyFill="1" applyBorder="1" applyAlignment="1">
      <alignment vertical="center" wrapText="1"/>
    </xf>
    <xf numFmtId="44" fontId="8" fillId="2" borderId="21" xfId="3" applyFont="1" applyFill="1" applyBorder="1" applyAlignment="1">
      <alignment horizontal="center" vertical="center" wrapText="1"/>
    </xf>
    <xf numFmtId="44" fontId="8" fillId="2" borderId="7" xfId="3" applyFont="1" applyFill="1" applyBorder="1" applyAlignment="1">
      <alignment horizontal="center" vertical="center" wrapText="1"/>
    </xf>
    <xf numFmtId="44" fontId="8" fillId="2" borderId="3" xfId="3" applyFont="1" applyFill="1" applyBorder="1" applyAlignment="1">
      <alignment horizontal="center" vertical="center" wrapText="1"/>
    </xf>
    <xf numFmtId="0" fontId="8" fillId="6" borderId="2" xfId="0" applyFont="1" applyFill="1" applyBorder="1" applyAlignment="1">
      <alignment horizontal="left"/>
    </xf>
    <xf numFmtId="0" fontId="8" fillId="6" borderId="7" xfId="0" applyFont="1" applyFill="1" applyBorder="1" applyAlignment="1">
      <alignment horizontal="left"/>
    </xf>
    <xf numFmtId="0" fontId="8" fillId="6" borderId="21" xfId="0" applyFont="1" applyFill="1" applyBorder="1" applyAlignment="1">
      <alignment horizontal="left"/>
    </xf>
    <xf numFmtId="0" fontId="8" fillId="6" borderId="7" xfId="0" applyFont="1" applyFill="1" applyBorder="1" applyAlignment="1">
      <alignment horizontal="left"/>
    </xf>
    <xf numFmtId="44" fontId="8" fillId="6" borderId="7" xfId="3" applyFont="1" applyFill="1" applyBorder="1" applyAlignment="1">
      <alignment horizontal="left"/>
    </xf>
    <xf numFmtId="0" fontId="14" fillId="6" borderId="21" xfId="0" applyFont="1" applyFill="1" applyBorder="1"/>
    <xf numFmtId="0" fontId="14" fillId="6" borderId="7" xfId="0" applyFont="1" applyFill="1" applyBorder="1"/>
    <xf numFmtId="4" fontId="14" fillId="6" borderId="7" xfId="0" applyNumberFormat="1" applyFont="1" applyFill="1" applyBorder="1"/>
    <xf numFmtId="44" fontId="8" fillId="6" borderId="22" xfId="3" applyFont="1" applyFill="1" applyBorder="1"/>
    <xf numFmtId="44" fontId="14" fillId="6" borderId="3" xfId="3" applyFont="1" applyFill="1" applyBorder="1" applyAlignment="1">
      <alignment vertical="center"/>
    </xf>
    <xf numFmtId="49" fontId="12" fillId="4" borderId="14" xfId="0" applyNumberFormat="1" applyFont="1" applyFill="1" applyBorder="1" applyAlignment="1">
      <alignment vertical="center"/>
    </xf>
    <xf numFmtId="49" fontId="12" fillId="4" borderId="0" xfId="0" applyNumberFormat="1" applyFont="1" applyFill="1" applyAlignment="1">
      <alignment vertical="center"/>
    </xf>
    <xf numFmtId="0" fontId="12" fillId="4" borderId="0" xfId="0" applyFont="1" applyFill="1" applyAlignment="1">
      <alignment vertical="center" wrapText="1"/>
    </xf>
    <xf numFmtId="4" fontId="26" fillId="4" borderId="57" xfId="0" applyNumberFormat="1" applyFont="1" applyFill="1" applyBorder="1" applyAlignment="1">
      <alignment horizontal="center" vertical="center" wrapText="1"/>
    </xf>
    <xf numFmtId="9" fontId="26" fillId="4" borderId="57" xfId="0" applyNumberFormat="1" applyFont="1" applyFill="1" applyBorder="1" applyAlignment="1">
      <alignment horizontal="center" vertical="center" wrapText="1"/>
    </xf>
    <xf numFmtId="0" fontId="26" fillId="4" borderId="56" xfId="0" applyFont="1" applyFill="1" applyBorder="1" applyAlignment="1">
      <alignment vertical="center" wrapText="1"/>
    </xf>
    <xf numFmtId="44" fontId="12" fillId="4" borderId="6" xfId="3" applyFont="1" applyFill="1" applyBorder="1" applyAlignment="1">
      <alignment vertical="center" wrapText="1"/>
    </xf>
    <xf numFmtId="49" fontId="15" fillId="0" borderId="1" xfId="0" applyNumberFormat="1" applyFont="1" applyBorder="1" applyAlignment="1">
      <alignment horizontal="left"/>
    </xf>
    <xf numFmtId="0" fontId="8" fillId="0" borderId="27" xfId="0" applyFont="1" applyBorder="1" applyAlignment="1">
      <alignment horizontal="left" vertical="center" wrapText="1"/>
    </xf>
    <xf numFmtId="0" fontId="8" fillId="0" borderId="13" xfId="0" applyFont="1" applyBorder="1" applyAlignment="1">
      <alignment horizontal="left" vertical="center" wrapText="1"/>
    </xf>
    <xf numFmtId="0" fontId="8" fillId="0" borderId="28" xfId="0" applyFont="1" applyBorder="1" applyAlignment="1">
      <alignment horizontal="left" vertical="center" wrapText="1"/>
    </xf>
    <xf numFmtId="0" fontId="8" fillId="3" borderId="27"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3" borderId="3" xfId="0" applyFont="1" applyFill="1" applyBorder="1" applyAlignment="1">
      <alignment vertical="center" wrapText="1"/>
    </xf>
    <xf numFmtId="44" fontId="8" fillId="3" borderId="3" xfId="0" applyNumberFormat="1" applyFont="1" applyFill="1" applyBorder="1" applyAlignment="1">
      <alignment vertical="center" wrapText="1"/>
    </xf>
    <xf numFmtId="9" fontId="8" fillId="3" borderId="3" xfId="0" applyNumberFormat="1" applyFont="1" applyFill="1" applyBorder="1" applyAlignment="1">
      <alignment horizontal="left" vertical="center" wrapText="1"/>
    </xf>
    <xf numFmtId="0" fontId="10" fillId="2" borderId="25" xfId="0" applyFont="1" applyFill="1" applyBorder="1" applyAlignment="1">
      <alignment horizontal="right" wrapText="1"/>
    </xf>
    <xf numFmtId="0" fontId="8" fillId="0" borderId="1" xfId="0" applyFont="1" applyBorder="1" applyAlignment="1">
      <alignment horizontal="right" wrapText="1"/>
    </xf>
    <xf numFmtId="44" fontId="8" fillId="0" borderId="1" xfId="0" applyNumberFormat="1" applyFont="1" applyBorder="1" applyAlignment="1">
      <alignment horizontal="right" wrapText="1"/>
    </xf>
    <xf numFmtId="9" fontId="8" fillId="0" borderId="1" xfId="2" applyFont="1" applyBorder="1" applyAlignment="1">
      <alignment horizontal="right" wrapText="1"/>
    </xf>
    <xf numFmtId="44" fontId="10" fillId="2" borderId="21" xfId="3" applyFont="1" applyFill="1" applyBorder="1" applyAlignment="1">
      <alignment vertical="center" wrapText="1"/>
    </xf>
    <xf numFmtId="9" fontId="10" fillId="3" borderId="3" xfId="0" applyNumberFormat="1" applyFont="1" applyFill="1" applyBorder="1" applyAlignment="1">
      <alignment horizontal="left" vertical="center" wrapText="1"/>
    </xf>
    <xf numFmtId="44" fontId="14" fillId="6" borderId="10" xfId="3" applyFont="1" applyFill="1" applyBorder="1" applyAlignment="1">
      <alignment vertical="center"/>
    </xf>
    <xf numFmtId="44" fontId="14" fillId="6" borderId="4" xfId="3" applyFont="1" applyFill="1" applyBorder="1" applyAlignment="1">
      <alignment vertical="center" wrapText="1"/>
    </xf>
    <xf numFmtId="0" fontId="26" fillId="4" borderId="105" xfId="0" applyFont="1" applyFill="1" applyBorder="1" applyAlignment="1">
      <alignment horizontal="center" vertical="center" wrapText="1"/>
    </xf>
    <xf numFmtId="0" fontId="26" fillId="4" borderId="106" xfId="0" applyFont="1" applyFill="1" applyBorder="1" applyAlignment="1">
      <alignment horizontal="center" vertical="center" wrapText="1"/>
    </xf>
    <xf numFmtId="4" fontId="26" fillId="4" borderId="106" xfId="0" applyNumberFormat="1" applyFont="1" applyFill="1" applyBorder="1" applyAlignment="1">
      <alignment horizontal="center" vertical="center" wrapText="1"/>
    </xf>
    <xf numFmtId="9" fontId="26" fillId="4" borderId="106" xfId="0" applyNumberFormat="1" applyFont="1" applyFill="1" applyBorder="1" applyAlignment="1">
      <alignment horizontal="center" vertical="center" wrapText="1"/>
    </xf>
    <xf numFmtId="44" fontId="26" fillId="4" borderId="107" xfId="3" applyFont="1" applyFill="1" applyBorder="1" applyAlignment="1">
      <alignment vertical="center" wrapText="1"/>
    </xf>
    <xf numFmtId="0" fontId="26" fillId="4" borderId="105" xfId="0" applyFont="1" applyFill="1" applyBorder="1" applyAlignment="1">
      <alignment vertical="center" wrapText="1"/>
    </xf>
    <xf numFmtId="44" fontId="26" fillId="4" borderId="107" xfId="3" applyFont="1" applyFill="1" applyBorder="1" applyAlignment="1">
      <alignment horizontal="center" vertical="center" wrapText="1"/>
    </xf>
    <xf numFmtId="44" fontId="12" fillId="4" borderId="108" xfId="3" applyFont="1" applyFill="1" applyBorder="1" applyAlignment="1">
      <alignment vertical="center" wrapText="1"/>
    </xf>
    <xf numFmtId="44" fontId="12" fillId="4" borderId="109" xfId="3" applyFont="1" applyFill="1" applyBorder="1" applyAlignment="1">
      <alignment vertical="center" wrapText="1"/>
    </xf>
    <xf numFmtId="44" fontId="12" fillId="4" borderId="110" xfId="3" applyFont="1" applyFill="1" applyBorder="1" applyAlignment="1">
      <alignment vertical="center" wrapText="1"/>
    </xf>
    <xf numFmtId="49" fontId="8" fillId="2" borderId="2" xfId="0" applyNumberFormat="1" applyFont="1" applyFill="1" applyBorder="1" applyAlignment="1">
      <alignment vertical="center"/>
    </xf>
    <xf numFmtId="49" fontId="8" fillId="2" borderId="7" xfId="0" applyNumberFormat="1" applyFont="1" applyFill="1" applyBorder="1" applyAlignment="1">
      <alignment vertical="center"/>
    </xf>
    <xf numFmtId="0" fontId="14" fillId="2" borderId="0" xfId="0" applyFont="1" applyFill="1" applyAlignment="1">
      <alignment vertical="center" wrapText="1"/>
    </xf>
    <xf numFmtId="0" fontId="9" fillId="2" borderId="53" xfId="0" applyFont="1" applyFill="1" applyBorder="1" applyAlignment="1">
      <alignment horizontal="center" vertical="center" wrapText="1"/>
    </xf>
    <xf numFmtId="0" fontId="18" fillId="0" borderId="34" xfId="0" applyFont="1" applyBorder="1" applyAlignment="1">
      <alignment vertical="center" wrapText="1"/>
    </xf>
    <xf numFmtId="0" fontId="18" fillId="0" borderId="54" xfId="0" applyFont="1" applyBorder="1" applyAlignment="1">
      <alignment vertical="center" wrapText="1"/>
    </xf>
    <xf numFmtId="0" fontId="12" fillId="2" borderId="53" xfId="0" applyFont="1" applyFill="1" applyBorder="1" applyAlignment="1">
      <alignment vertical="center" wrapText="1"/>
    </xf>
    <xf numFmtId="0" fontId="18" fillId="0" borderId="34" xfId="0" applyFont="1" applyBorder="1" applyAlignment="1">
      <alignment horizontal="center" vertical="center" wrapText="1"/>
    </xf>
    <xf numFmtId="0" fontId="18" fillId="0" borderId="54" xfId="0" applyFont="1" applyBorder="1" applyAlignment="1">
      <alignment horizontal="center" vertical="center" wrapText="1"/>
    </xf>
    <xf numFmtId="44" fontId="9" fillId="2" borderId="53" xfId="3" applyFont="1" applyFill="1" applyBorder="1" applyAlignment="1">
      <alignment vertical="center" wrapText="1"/>
    </xf>
    <xf numFmtId="0" fontId="18" fillId="0" borderId="55" xfId="0" applyFont="1" applyBorder="1" applyAlignment="1">
      <alignmen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2" xfId="0" applyFont="1" applyBorder="1" applyAlignment="1">
      <alignment horizontal="left" vertical="center" wrapText="1"/>
    </xf>
    <xf numFmtId="44" fontId="8" fillId="2" borderId="49" xfId="3" applyFont="1" applyFill="1" applyBorder="1" applyAlignment="1">
      <alignment horizontal="center" vertical="center" wrapText="1"/>
    </xf>
    <xf numFmtId="44" fontId="8" fillId="2" borderId="50" xfId="3" applyFont="1" applyFill="1" applyBorder="1" applyAlignment="1">
      <alignment horizontal="center" vertical="center" wrapText="1"/>
    </xf>
    <xf numFmtId="44" fontId="8" fillId="2" borderId="51" xfId="3" applyFont="1" applyFill="1" applyBorder="1" applyAlignment="1">
      <alignment horizontal="center" vertical="center" wrapText="1"/>
    </xf>
    <xf numFmtId="0" fontId="8" fillId="2" borderId="25" xfId="0" applyFont="1" applyFill="1" applyBorder="1" applyAlignment="1">
      <alignment vertical="center" wrapText="1"/>
    </xf>
    <xf numFmtId="9" fontId="8" fillId="3" borderId="3" xfId="0" applyNumberFormat="1" applyFont="1" applyFill="1" applyBorder="1" applyAlignment="1">
      <alignment vertical="center" wrapText="1"/>
    </xf>
    <xf numFmtId="0" fontId="8" fillId="2" borderId="25" xfId="0" applyFont="1" applyFill="1" applyBorder="1" applyAlignment="1">
      <alignment horizontal="right"/>
    </xf>
    <xf numFmtId="44" fontId="8" fillId="0" borderId="1" xfId="0" applyNumberFormat="1" applyFont="1" applyBorder="1"/>
    <xf numFmtId="9" fontId="8" fillId="0" borderId="1" xfId="2" applyFont="1" applyBorder="1"/>
    <xf numFmtId="164" fontId="8" fillId="0" borderId="30" xfId="3" applyNumberFormat="1" applyFont="1" applyBorder="1"/>
    <xf numFmtId="0" fontId="8" fillId="2" borderId="21" xfId="0" applyFont="1" applyFill="1" applyBorder="1" applyAlignment="1">
      <alignment vertical="center" wrapText="1"/>
    </xf>
    <xf numFmtId="0" fontId="8" fillId="2" borderId="21" xfId="0" applyFont="1" applyFill="1" applyBorder="1" applyAlignment="1">
      <alignment horizontal="right"/>
    </xf>
    <xf numFmtId="0" fontId="8" fillId="2" borderId="7" xfId="0" applyFont="1" applyFill="1" applyBorder="1" applyAlignment="1">
      <alignment horizontal="right"/>
    </xf>
    <xf numFmtId="0" fontId="8" fillId="2" borderId="22" xfId="0" applyFont="1" applyFill="1" applyBorder="1" applyAlignment="1">
      <alignment horizontal="right"/>
    </xf>
    <xf numFmtId="0" fontId="8" fillId="2" borderId="56" xfId="0" applyFont="1" applyFill="1" applyBorder="1" applyAlignment="1">
      <alignment vertical="center" wrapText="1"/>
    </xf>
    <xf numFmtId="0" fontId="10" fillId="3" borderId="57" xfId="0" applyFont="1" applyFill="1" applyBorder="1" applyAlignment="1">
      <alignment vertical="center" wrapText="1"/>
    </xf>
    <xf numFmtId="44" fontId="10" fillId="3" borderId="57" xfId="0" applyNumberFormat="1" applyFont="1" applyFill="1" applyBorder="1" applyAlignment="1">
      <alignment vertical="center" wrapText="1"/>
    </xf>
    <xf numFmtId="9" fontId="10" fillId="3" borderId="57" xfId="0" applyNumberFormat="1" applyFont="1" applyFill="1" applyBorder="1" applyAlignment="1">
      <alignment vertical="center" wrapText="1"/>
    </xf>
    <xf numFmtId="0" fontId="8" fillId="3" borderId="57" xfId="0" applyFont="1" applyFill="1" applyBorder="1" applyAlignment="1">
      <alignment vertical="center" wrapText="1"/>
    </xf>
    <xf numFmtId="44" fontId="8" fillId="3" borderId="57" xfId="0" applyNumberFormat="1" applyFont="1" applyFill="1" applyBorder="1" applyAlignment="1">
      <alignment vertical="center" wrapText="1"/>
    </xf>
    <xf numFmtId="9" fontId="8" fillId="3" borderId="57" xfId="0" applyNumberFormat="1" applyFont="1" applyFill="1" applyBorder="1" applyAlignment="1">
      <alignment vertical="center" wrapText="1"/>
    </xf>
    <xf numFmtId="0" fontId="8" fillId="2" borderId="56" xfId="0" applyFont="1" applyFill="1" applyBorder="1" applyAlignment="1">
      <alignment horizontal="right"/>
    </xf>
    <xf numFmtId="0" fontId="8" fillId="0" borderId="57" xfId="0" applyFont="1" applyBorder="1" applyAlignment="1">
      <alignment horizontal="right" wrapText="1"/>
    </xf>
    <xf numFmtId="44" fontId="8" fillId="0" borderId="57" xfId="0" applyNumberFormat="1" applyFont="1" applyBorder="1"/>
    <xf numFmtId="9" fontId="8" fillId="0" borderId="57" xfId="2" applyFont="1" applyBorder="1"/>
    <xf numFmtId="49" fontId="8" fillId="2" borderId="2" xfId="0" applyNumberFormat="1" applyFont="1" applyFill="1" applyBorder="1" applyAlignment="1">
      <alignment horizontal="left"/>
    </xf>
    <xf numFmtId="49" fontId="8" fillId="2" borderId="7" xfId="0" applyNumberFormat="1" applyFont="1" applyFill="1" applyBorder="1" applyAlignment="1">
      <alignment horizontal="left" indent="1"/>
    </xf>
    <xf numFmtId="0" fontId="14" fillId="2" borderId="3" xfId="0" applyFont="1" applyFill="1" applyBorder="1"/>
    <xf numFmtId="0" fontId="14" fillId="2" borderId="1" xfId="0" applyFont="1" applyFill="1" applyBorder="1"/>
    <xf numFmtId="0" fontId="18" fillId="0" borderId="1" xfId="0" applyFont="1" applyBorder="1"/>
    <xf numFmtId="0" fontId="8" fillId="2" borderId="1" xfId="0" applyFont="1" applyFill="1" applyBorder="1"/>
    <xf numFmtId="44" fontId="8" fillId="2" borderId="1" xfId="3" applyFont="1" applyFill="1" applyBorder="1" applyAlignment="1">
      <alignment vertical="center"/>
    </xf>
    <xf numFmtId="0" fontId="18" fillId="0" borderId="1" xfId="0" applyFont="1" applyBorder="1" applyAlignment="1">
      <alignment vertical="center"/>
    </xf>
    <xf numFmtId="0" fontId="8" fillId="3" borderId="1" xfId="0" applyFont="1" applyFill="1" applyBorder="1" applyAlignment="1">
      <alignment horizontal="left" vertical="center" wrapText="1"/>
    </xf>
    <xf numFmtId="44" fontId="8" fillId="2" borderId="1" xfId="3" applyFont="1" applyFill="1" applyBorder="1" applyAlignment="1">
      <alignment horizontal="center" vertical="center" wrapText="1"/>
    </xf>
    <xf numFmtId="0" fontId="8" fillId="3" borderId="7" xfId="0" applyFont="1" applyFill="1" applyBorder="1" applyAlignment="1">
      <alignment horizontal="left" vertical="center" wrapText="1" indent="1"/>
    </xf>
    <xf numFmtId="0" fontId="8" fillId="2" borderId="26" xfId="0" applyFont="1" applyFill="1" applyBorder="1" applyAlignment="1">
      <alignment horizontal="left" vertical="center" wrapText="1" indent="1"/>
    </xf>
    <xf numFmtId="44" fontId="10" fillId="3" borderId="11" xfId="0" applyNumberFormat="1" applyFont="1" applyFill="1" applyBorder="1" applyAlignment="1">
      <alignment horizontal="left" vertical="center" wrapText="1" indent="1"/>
    </xf>
    <xf numFmtId="9" fontId="10" fillId="3" borderId="11" xfId="0" applyNumberFormat="1" applyFont="1" applyFill="1" applyBorder="1" applyAlignment="1">
      <alignment horizontal="left" vertical="center" wrapText="1" indent="1"/>
    </xf>
    <xf numFmtId="0" fontId="14" fillId="2" borderId="26" xfId="0" applyFont="1" applyFill="1" applyBorder="1"/>
    <xf numFmtId="0" fontId="8" fillId="0" borderId="5" xfId="0" applyFont="1" applyBorder="1"/>
    <xf numFmtId="44" fontId="8" fillId="0" borderId="5" xfId="0" applyNumberFormat="1" applyFont="1" applyBorder="1"/>
    <xf numFmtId="9" fontId="8" fillId="0" borderId="5" xfId="2" applyFont="1" applyBorder="1"/>
    <xf numFmtId="44" fontId="10" fillId="0" borderId="3" xfId="3" applyFont="1" applyBorder="1" applyAlignment="1">
      <alignment vertical="center"/>
    </xf>
    <xf numFmtId="0" fontId="14" fillId="2" borderId="7" xfId="0" applyFont="1" applyFill="1" applyBorder="1"/>
    <xf numFmtId="0" fontId="14" fillId="2" borderId="21" xfId="0" applyFont="1" applyFill="1" applyBorder="1"/>
    <xf numFmtId="44" fontId="14" fillId="2" borderId="7" xfId="3" applyFont="1" applyFill="1" applyBorder="1" applyAlignment="1"/>
    <xf numFmtId="0" fontId="8" fillId="2" borderId="21" xfId="0" applyFont="1" applyFill="1" applyBorder="1"/>
    <xf numFmtId="0" fontId="8" fillId="2" borderId="7" xfId="0" applyFont="1" applyFill="1" applyBorder="1"/>
    <xf numFmtId="4" fontId="8" fillId="2" borderId="7" xfId="0" applyNumberFormat="1" applyFont="1" applyFill="1" applyBorder="1"/>
    <xf numFmtId="44" fontId="8" fillId="2" borderId="22" xfId="3" applyFont="1" applyFill="1" applyBorder="1"/>
    <xf numFmtId="44" fontId="8" fillId="2" borderId="21" xfId="3" applyFont="1" applyFill="1" applyBorder="1" applyAlignment="1">
      <alignment vertical="center"/>
    </xf>
    <xf numFmtId="0" fontId="18" fillId="0" borderId="7" xfId="0" applyFont="1" applyBorder="1" applyAlignment="1">
      <alignment vertical="center"/>
    </xf>
    <xf numFmtId="0" fontId="18" fillId="0" borderId="3" xfId="0" applyFont="1" applyBorder="1" applyAlignment="1">
      <alignment vertical="center"/>
    </xf>
    <xf numFmtId="0" fontId="12" fillId="4" borderId="105" xfId="0" applyFont="1" applyFill="1" applyBorder="1" applyAlignment="1">
      <alignment vertical="center" wrapText="1"/>
    </xf>
    <xf numFmtId="0" fontId="8" fillId="3" borderId="22" xfId="0" applyFont="1" applyFill="1" applyBorder="1" applyAlignment="1">
      <alignment vertical="center" wrapText="1"/>
    </xf>
    <xf numFmtId="0" fontId="10" fillId="3" borderId="1" xfId="0" applyFont="1" applyFill="1" applyBorder="1" applyAlignment="1">
      <alignment vertical="center" wrapText="1"/>
    </xf>
    <xf numFmtId="44" fontId="8" fillId="3" borderId="1" xfId="0" applyNumberFormat="1" applyFont="1" applyFill="1" applyBorder="1" applyAlignment="1">
      <alignment vertical="center" wrapText="1"/>
    </xf>
    <xf numFmtId="9" fontId="10" fillId="3" borderId="1" xfId="0" applyNumberFormat="1" applyFont="1" applyFill="1" applyBorder="1" applyAlignment="1">
      <alignment vertical="center" wrapText="1"/>
    </xf>
    <xf numFmtId="0" fontId="8" fillId="3" borderId="1" xfId="0" applyFont="1" applyFill="1" applyBorder="1" applyAlignment="1">
      <alignment vertical="center" wrapText="1"/>
    </xf>
    <xf numFmtId="9" fontId="8" fillId="3" borderId="1" xfId="0" applyNumberFormat="1" applyFont="1" applyFill="1" applyBorder="1" applyAlignment="1">
      <alignment vertical="center" wrapText="1"/>
    </xf>
    <xf numFmtId="44" fontId="8" fillId="3" borderId="2" xfId="3" applyFont="1" applyFill="1" applyBorder="1" applyAlignment="1">
      <alignment vertical="center" wrapText="1"/>
    </xf>
    <xf numFmtId="44" fontId="8" fillId="3" borderId="30" xfId="3" applyFont="1" applyFill="1" applyBorder="1" applyAlignment="1">
      <alignment vertical="center" wrapText="1"/>
    </xf>
    <xf numFmtId="44" fontId="8" fillId="0" borderId="3" xfId="3" applyFont="1" applyBorder="1" applyAlignment="1">
      <alignment vertical="center"/>
    </xf>
    <xf numFmtId="0" fontId="8" fillId="6" borderId="2" xfId="0" applyFont="1" applyFill="1" applyBorder="1"/>
    <xf numFmtId="0" fontId="8" fillId="6" borderId="7" xfId="0" applyFont="1" applyFill="1" applyBorder="1" applyAlignment="1">
      <alignment horizontal="center"/>
    </xf>
    <xf numFmtId="0" fontId="8" fillId="6" borderId="21" xfId="0" applyFont="1" applyFill="1" applyBorder="1"/>
    <xf numFmtId="0" fontId="8" fillId="6" borderId="7" xfId="0" applyFont="1" applyFill="1" applyBorder="1"/>
    <xf numFmtId="44" fontId="8" fillId="6" borderId="7" xfId="0" applyNumberFormat="1" applyFont="1" applyFill="1" applyBorder="1" applyAlignment="1">
      <alignment horizontal="left"/>
    </xf>
    <xf numFmtId="44" fontId="8" fillId="6" borderId="7" xfId="0" applyNumberFormat="1" applyFont="1" applyFill="1" applyBorder="1"/>
    <xf numFmtId="0" fontId="8" fillId="6" borderId="3" xfId="0" applyFont="1" applyFill="1" applyBorder="1"/>
    <xf numFmtId="44" fontId="8" fillId="6" borderId="22" xfId="3" applyFont="1" applyFill="1" applyBorder="1" applyAlignment="1">
      <alignment horizontal="left"/>
    </xf>
    <xf numFmtId="0" fontId="26" fillId="4" borderId="106" xfId="0" applyFont="1" applyFill="1" applyBorder="1" applyAlignment="1">
      <alignment vertical="center" wrapText="1"/>
    </xf>
    <xf numFmtId="44" fontId="8" fillId="0" borderId="27" xfId="3" applyFont="1" applyBorder="1" applyAlignment="1">
      <alignment horizontal="center" vertical="center" wrapText="1"/>
    </xf>
    <xf numFmtId="44" fontId="8" fillId="0" borderId="13" xfId="3" applyFont="1" applyBorder="1" applyAlignment="1">
      <alignment horizontal="center" vertical="center" wrapText="1"/>
    </xf>
    <xf numFmtId="44" fontId="8" fillId="0" borderId="11" xfId="3" applyFont="1" applyBorder="1" applyAlignment="1">
      <alignment horizontal="center" vertical="center" wrapText="1"/>
    </xf>
    <xf numFmtId="0" fontId="8" fillId="3" borderId="25" xfId="0" applyFont="1" applyFill="1" applyBorder="1" applyAlignment="1">
      <alignment vertical="center" wrapText="1"/>
    </xf>
    <xf numFmtId="0" fontId="8" fillId="0" borderId="25" xfId="0" applyFont="1" applyBorder="1"/>
    <xf numFmtId="0" fontId="8" fillId="0" borderId="1" xfId="0" applyFont="1" applyBorder="1"/>
    <xf numFmtId="9" fontId="8" fillId="0" borderId="1" xfId="0" applyNumberFormat="1" applyFont="1" applyBorder="1"/>
    <xf numFmtId="0" fontId="12" fillId="4" borderId="21" xfId="0" applyFont="1" applyFill="1" applyBorder="1" applyAlignment="1">
      <alignment vertical="center" wrapText="1"/>
    </xf>
    <xf numFmtId="44" fontId="12" fillId="4" borderId="7" xfId="3" applyFont="1" applyFill="1" applyBorder="1" applyAlignment="1">
      <alignment vertical="center" wrapText="1"/>
    </xf>
    <xf numFmtId="0" fontId="9" fillId="4" borderId="23" xfId="0" applyFont="1" applyFill="1" applyBorder="1" applyAlignment="1">
      <alignment horizontal="center" vertical="center" wrapText="1"/>
    </xf>
    <xf numFmtId="0" fontId="9" fillId="4" borderId="9" xfId="0" applyFont="1" applyFill="1" applyBorder="1" applyAlignment="1">
      <alignment horizontal="center" vertical="center" wrapText="1"/>
    </xf>
    <xf numFmtId="4" fontId="9" fillId="4" borderId="9" xfId="0" applyNumberFormat="1" applyFont="1" applyFill="1" applyBorder="1" applyAlignment="1">
      <alignment horizontal="center" vertical="center" wrapText="1"/>
    </xf>
    <xf numFmtId="44" fontId="12" fillId="4" borderId="24" xfId="3" applyFont="1" applyFill="1" applyBorder="1" applyAlignment="1">
      <alignment vertical="center" wrapText="1"/>
    </xf>
    <xf numFmtId="44" fontId="14" fillId="4" borderId="7" xfId="0" applyNumberFormat="1" applyFont="1" applyFill="1" applyBorder="1" applyAlignment="1">
      <alignment vertical="center" wrapText="1"/>
    </xf>
    <xf numFmtId="0" fontId="12" fillId="4" borderId="62" xfId="0" applyFont="1" applyFill="1" applyBorder="1" applyAlignment="1">
      <alignment vertical="center" wrapText="1"/>
    </xf>
    <xf numFmtId="0" fontId="12" fillId="4" borderId="63" xfId="0" applyFont="1" applyFill="1" applyBorder="1" applyAlignment="1">
      <alignment vertical="center" wrapText="1"/>
    </xf>
    <xf numFmtId="44" fontId="14" fillId="4" borderId="64" xfId="0" applyNumberFormat="1" applyFont="1" applyFill="1" applyBorder="1" applyAlignment="1">
      <alignment vertical="center" wrapText="1"/>
    </xf>
    <xf numFmtId="44" fontId="14" fillId="4" borderId="3" xfId="3" applyFont="1" applyFill="1" applyBorder="1" applyAlignment="1">
      <alignment vertical="center" wrapText="1"/>
    </xf>
    <xf numFmtId="44" fontId="14" fillId="4" borderId="1" xfId="3" applyFont="1" applyFill="1" applyBorder="1" applyAlignment="1">
      <alignment vertical="center" wrapText="1"/>
    </xf>
    <xf numFmtId="0" fontId="12" fillId="4" borderId="31" xfId="0" applyFont="1" applyFill="1" applyBorder="1" applyAlignment="1">
      <alignment vertical="center" wrapText="1"/>
    </xf>
    <xf numFmtId="0" fontId="12" fillId="4" borderId="32" xfId="0" applyFont="1" applyFill="1" applyBorder="1" applyAlignment="1">
      <alignment vertical="center" wrapText="1"/>
    </xf>
    <xf numFmtId="44" fontId="12" fillId="4" borderId="32" xfId="3" applyFont="1" applyFill="1" applyBorder="1" applyAlignment="1">
      <alignment vertical="center" wrapText="1"/>
    </xf>
    <xf numFmtId="0" fontId="28" fillId="4" borderId="59" xfId="0" applyFont="1" applyFill="1" applyBorder="1" applyAlignment="1">
      <alignment horizontal="left" vertical="center"/>
    </xf>
    <xf numFmtId="0" fontId="9" fillId="4" borderId="60" xfId="0" applyFont="1" applyFill="1" applyBorder="1" applyAlignment="1">
      <alignment horizontal="center" vertical="center" wrapText="1"/>
    </xf>
    <xf numFmtId="4" fontId="9" fillId="4" borderId="60" xfId="0" applyNumberFormat="1" applyFont="1" applyFill="1" applyBorder="1" applyAlignment="1">
      <alignment horizontal="center" vertical="center" wrapText="1"/>
    </xf>
    <xf numFmtId="44" fontId="12" fillId="4" borderId="61" xfId="3" applyFont="1" applyFill="1" applyBorder="1" applyAlignment="1">
      <alignment vertical="center" wrapText="1"/>
    </xf>
    <xf numFmtId="49" fontId="29" fillId="0" borderId="0" xfId="0" applyNumberFormat="1" applyFont="1" applyAlignment="1">
      <alignment horizontal="center"/>
    </xf>
    <xf numFmtId="0" fontId="12" fillId="5" borderId="65" xfId="0" applyFont="1" applyFill="1" applyBorder="1" applyAlignment="1">
      <alignment horizontal="center" wrapText="1"/>
    </xf>
    <xf numFmtId="0" fontId="12" fillId="5" borderId="66" xfId="0" applyFont="1" applyFill="1" applyBorder="1" applyAlignment="1">
      <alignment horizontal="center" wrapText="1"/>
    </xf>
    <xf numFmtId="0" fontId="12" fillId="5" borderId="67" xfId="0" applyFont="1" applyFill="1" applyBorder="1" applyAlignment="1">
      <alignment horizontal="center" wrapText="1"/>
    </xf>
    <xf numFmtId="0" fontId="12" fillId="5" borderId="65" xfId="0" applyFont="1" applyFill="1" applyBorder="1" applyAlignment="1">
      <alignment horizontal="center" vertical="center" wrapText="1"/>
    </xf>
    <xf numFmtId="0" fontId="12" fillId="5" borderId="6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73" xfId="0" applyFont="1" applyFill="1" applyBorder="1" applyAlignment="1">
      <alignment horizontal="center" wrapText="1"/>
    </xf>
    <xf numFmtId="0" fontId="12" fillId="5" borderId="74" xfId="0" applyFont="1" applyFill="1" applyBorder="1" applyAlignment="1">
      <alignment horizontal="center" wrapText="1"/>
    </xf>
    <xf numFmtId="0" fontId="12" fillId="5" borderId="75" xfId="0" applyFont="1" applyFill="1" applyBorder="1" applyAlignment="1">
      <alignment horizontal="center" wrapText="1"/>
    </xf>
    <xf numFmtId="0" fontId="12" fillId="5" borderId="73"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xf numFmtId="49" fontId="12" fillId="5" borderId="98" xfId="0" applyNumberFormat="1" applyFont="1" applyFill="1" applyBorder="1" applyAlignment="1">
      <alignment vertical="center"/>
    </xf>
    <xf numFmtId="49" fontId="9" fillId="5" borderId="99" xfId="0" applyNumberFormat="1" applyFont="1" applyFill="1" applyBorder="1" applyAlignment="1">
      <alignment vertical="center"/>
    </xf>
    <xf numFmtId="0" fontId="12" fillId="5" borderId="100" xfId="0" applyFont="1" applyFill="1" applyBorder="1" applyAlignment="1">
      <alignment vertical="center" wrapText="1"/>
    </xf>
    <xf numFmtId="0" fontId="27" fillId="5" borderId="101" xfId="0" applyFont="1" applyFill="1" applyBorder="1" applyAlignment="1">
      <alignment horizontal="center" vertical="center" wrapText="1"/>
    </xf>
    <xf numFmtId="0" fontId="27" fillId="5" borderId="102" xfId="0" applyFont="1" applyFill="1" applyBorder="1" applyAlignment="1">
      <alignment horizontal="center" vertical="center" wrapText="1"/>
    </xf>
    <xf numFmtId="0" fontId="27" fillId="5" borderId="103" xfId="0" applyFont="1" applyFill="1" applyBorder="1" applyAlignment="1">
      <alignment horizontal="center" vertical="center" wrapText="1"/>
    </xf>
    <xf numFmtId="4" fontId="9" fillId="5" borderId="101" xfId="0" applyNumberFormat="1" applyFont="1" applyFill="1" applyBorder="1" applyAlignment="1">
      <alignment horizontal="center" vertical="center" wrapText="1"/>
    </xf>
    <xf numFmtId="0" fontId="12" fillId="5" borderId="102" xfId="0" applyFont="1" applyFill="1" applyBorder="1" applyAlignment="1">
      <alignment horizontal="center" vertical="center" wrapText="1"/>
    </xf>
    <xf numFmtId="0" fontId="12" fillId="5" borderId="103" xfId="0" applyFont="1" applyFill="1" applyBorder="1" applyAlignment="1">
      <alignment horizontal="center" vertical="center" wrapText="1"/>
    </xf>
    <xf numFmtId="0" fontId="10" fillId="0" borderId="0" xfId="0" applyFont="1" applyAlignment="1">
      <alignment vertical="center"/>
    </xf>
    <xf numFmtId="49" fontId="8" fillId="2" borderId="92" xfId="0" applyNumberFormat="1" applyFont="1" applyFill="1" applyBorder="1"/>
    <xf numFmtId="49" fontId="8" fillId="2" borderId="0" xfId="0" applyNumberFormat="1" applyFont="1" applyFill="1"/>
    <xf numFmtId="0" fontId="14" fillId="2" borderId="0" xfId="0" applyFont="1" applyFill="1" applyAlignment="1">
      <alignment horizontal="left" wrapText="1"/>
    </xf>
    <xf numFmtId="0" fontId="8" fillId="2" borderId="79" xfId="0" applyFont="1" applyFill="1" applyBorder="1" applyAlignment="1">
      <alignment wrapText="1"/>
    </xf>
    <xf numFmtId="0" fontId="18" fillId="0" borderId="13" xfId="0" applyFont="1" applyBorder="1" applyAlignment="1">
      <alignment wrapText="1"/>
    </xf>
    <xf numFmtId="4" fontId="8" fillId="2" borderId="79" xfId="0" applyNumberFormat="1" applyFont="1" applyFill="1" applyBorder="1" applyAlignment="1">
      <alignment wrapText="1"/>
    </xf>
    <xf numFmtId="0" fontId="18" fillId="0" borderId="80" xfId="0" applyFont="1" applyBorder="1" applyAlignment="1">
      <alignment wrapText="1"/>
    </xf>
    <xf numFmtId="49" fontId="8" fillId="3" borderId="77" xfId="0" applyNumberFormat="1" applyFont="1" applyFill="1" applyBorder="1" applyAlignment="1">
      <alignment vertical="center"/>
    </xf>
    <xf numFmtId="0" fontId="10" fillId="0" borderId="70"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69" xfId="2" applyFont="1" applyBorder="1" applyAlignment="1">
      <alignment horizontal="center" vertical="center" wrapText="1"/>
    </xf>
    <xf numFmtId="44" fontId="10" fillId="0" borderId="70" xfId="0" applyNumberFormat="1" applyFont="1" applyBorder="1" applyAlignment="1">
      <alignment horizontal="right" wrapText="1"/>
    </xf>
    <xf numFmtId="44" fontId="10" fillId="0" borderId="1" xfId="0" applyNumberFormat="1" applyFont="1" applyBorder="1" applyAlignment="1">
      <alignment wrapText="1"/>
    </xf>
    <xf numFmtId="4" fontId="10" fillId="0" borderId="69" xfId="0" applyNumberFormat="1" applyFont="1" applyBorder="1" applyAlignment="1">
      <alignment wrapText="1"/>
    </xf>
    <xf numFmtId="0" fontId="8" fillId="0" borderId="70" xfId="0" applyFont="1" applyBorder="1" applyAlignment="1">
      <alignment horizontal="center" vertical="center" wrapText="1"/>
    </xf>
    <xf numFmtId="0" fontId="8" fillId="0" borderId="1" xfId="0" applyFont="1" applyBorder="1" applyAlignment="1">
      <alignment horizontal="center" vertical="center" wrapText="1"/>
    </xf>
    <xf numFmtId="9" fontId="8" fillId="0" borderId="69" xfId="2" applyFont="1" applyBorder="1" applyAlignment="1">
      <alignment horizontal="center" vertical="center" wrapText="1"/>
    </xf>
    <xf numFmtId="44" fontId="8" fillId="0" borderId="69" xfId="0" applyNumberFormat="1" applyFont="1" applyBorder="1" applyAlignment="1">
      <alignment wrapText="1"/>
    </xf>
    <xf numFmtId="49" fontId="8" fillId="2" borderId="79" xfId="0" applyNumberFormat="1" applyFont="1" applyFill="1" applyBorder="1"/>
    <xf numFmtId="0" fontId="8" fillId="2" borderId="77" xfId="0" applyFont="1" applyFill="1" applyBorder="1" applyAlignment="1">
      <alignment horizontal="center" vertical="center" wrapText="1"/>
    </xf>
    <xf numFmtId="4" fontId="8" fillId="2" borderId="77" xfId="0" applyNumberFormat="1" applyFont="1" applyFill="1" applyBorder="1" applyAlignment="1">
      <alignment horizontal="right" wrapText="1"/>
    </xf>
    <xf numFmtId="0" fontId="18" fillId="0" borderId="72" xfId="0" applyFont="1" applyBorder="1" applyAlignment="1">
      <alignment wrapText="1"/>
    </xf>
    <xf numFmtId="0" fontId="10" fillId="0" borderId="71"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5" xfId="0" applyNumberFormat="1" applyFont="1" applyBorder="1" applyAlignment="1">
      <alignment horizontal="center" vertical="center" wrapText="1"/>
    </xf>
    <xf numFmtId="9" fontId="10" fillId="0" borderId="81" xfId="0" applyNumberFormat="1" applyFont="1" applyBorder="1" applyAlignment="1">
      <alignment horizontal="center" vertical="center" wrapText="1"/>
    </xf>
    <xf numFmtId="44" fontId="10" fillId="0" borderId="1" xfId="0" applyNumberFormat="1" applyFont="1" applyBorder="1" applyAlignment="1">
      <alignment horizontal="right" wrapText="1"/>
    </xf>
    <xf numFmtId="44" fontId="10" fillId="0" borderId="69" xfId="0" applyNumberFormat="1" applyFont="1" applyBorder="1" applyAlignment="1">
      <alignment wrapText="1"/>
    </xf>
    <xf numFmtId="0" fontId="8" fillId="6" borderId="82" xfId="0" applyFont="1" applyFill="1" applyBorder="1" applyAlignment="1">
      <alignment horizontal="left" wrapText="1"/>
    </xf>
    <xf numFmtId="0" fontId="8" fillId="6" borderId="83" xfId="0" applyFont="1" applyFill="1" applyBorder="1" applyAlignment="1">
      <alignment horizontal="left" wrapText="1"/>
    </xf>
    <xf numFmtId="0" fontId="14" fillId="6" borderId="82" xfId="0" applyFont="1" applyFill="1" applyBorder="1" applyAlignment="1">
      <alignment wrapText="1"/>
    </xf>
    <xf numFmtId="0" fontId="14" fillId="6" borderId="83" xfId="0" applyFont="1" applyFill="1" applyBorder="1" applyAlignment="1">
      <alignment horizontal="right" wrapText="1"/>
    </xf>
    <xf numFmtId="4" fontId="14" fillId="6" borderId="83" xfId="0" applyNumberFormat="1" applyFont="1" applyFill="1" applyBorder="1" applyAlignment="1">
      <alignment wrapText="1"/>
    </xf>
    <xf numFmtId="0" fontId="14" fillId="6" borderId="84" xfId="0" applyFont="1" applyFill="1" applyBorder="1" applyAlignment="1">
      <alignment wrapText="1"/>
    </xf>
    <xf numFmtId="44" fontId="14" fillId="6" borderId="73" xfId="0" applyNumberFormat="1" applyFont="1" applyFill="1" applyBorder="1" applyAlignment="1">
      <alignment horizontal="right" wrapText="1"/>
    </xf>
    <xf numFmtId="44" fontId="14" fillId="6" borderId="74" xfId="0" applyNumberFormat="1" applyFont="1" applyFill="1" applyBorder="1" applyAlignment="1">
      <alignment horizontal="right" wrapText="1"/>
    </xf>
    <xf numFmtId="44" fontId="14" fillId="6" borderId="75" xfId="0" applyNumberFormat="1" applyFont="1" applyFill="1" applyBorder="1" applyAlignment="1">
      <alignment horizontal="right" wrapText="1"/>
    </xf>
    <xf numFmtId="49" fontId="12" fillId="5" borderId="99" xfId="0" applyNumberFormat="1" applyFont="1" applyFill="1" applyBorder="1" applyAlignment="1">
      <alignment vertical="center"/>
    </xf>
    <xf numFmtId="4" fontId="9" fillId="5" borderId="101" xfId="0" applyNumberFormat="1" applyFont="1" applyFill="1" applyBorder="1" applyAlignment="1">
      <alignment horizontal="right" vertical="center" wrapText="1"/>
    </xf>
    <xf numFmtId="4" fontId="12" fillId="5" borderId="102" xfId="0" applyNumberFormat="1" applyFont="1" applyFill="1" applyBorder="1" applyAlignment="1">
      <alignment wrapText="1"/>
    </xf>
    <xf numFmtId="4" fontId="12" fillId="5" borderId="103" xfId="0" applyNumberFormat="1" applyFont="1" applyFill="1" applyBorder="1" applyAlignment="1">
      <alignment wrapText="1"/>
    </xf>
    <xf numFmtId="0" fontId="9" fillId="5" borderId="0" xfId="0" applyFont="1" applyFill="1"/>
    <xf numFmtId="49" fontId="8" fillId="3" borderId="79" xfId="0" applyNumberFormat="1" applyFont="1" applyFill="1" applyBorder="1" applyAlignment="1">
      <alignment vertical="center"/>
    </xf>
    <xf numFmtId="0" fontId="10" fillId="0" borderId="71" xfId="0" applyFont="1" applyBorder="1" applyAlignment="1">
      <alignment wrapText="1"/>
    </xf>
    <xf numFmtId="9" fontId="10" fillId="0" borderId="5" xfId="0" applyNumberFormat="1" applyFont="1" applyBorder="1" applyAlignment="1">
      <alignment horizontal="right" wrapText="1"/>
    </xf>
    <xf numFmtId="44" fontId="10" fillId="0" borderId="5" xfId="0" applyNumberFormat="1" applyFont="1" applyBorder="1" applyAlignment="1">
      <alignment wrapText="1"/>
    </xf>
    <xf numFmtId="9" fontId="10" fillId="0" borderId="81" xfId="2" applyFont="1" applyBorder="1" applyAlignment="1">
      <alignment wrapText="1"/>
    </xf>
    <xf numFmtId="44" fontId="10" fillId="0" borderId="43" xfId="0" applyNumberFormat="1" applyFont="1" applyBorder="1" applyAlignment="1">
      <alignment horizontal="right" wrapText="1"/>
    </xf>
    <xf numFmtId="4" fontId="14" fillId="0" borderId="11" xfId="0" applyNumberFormat="1" applyFont="1" applyBorder="1" applyAlignment="1">
      <alignment wrapText="1"/>
    </xf>
    <xf numFmtId="44" fontId="10" fillId="0" borderId="81" xfId="0" applyNumberFormat="1" applyFont="1" applyBorder="1" applyAlignment="1">
      <alignment wrapText="1"/>
    </xf>
    <xf numFmtId="0" fontId="8" fillId="0" borderId="68" xfId="0" applyFont="1" applyBorder="1" applyAlignment="1">
      <alignment wrapText="1"/>
    </xf>
    <xf numFmtId="9" fontId="8" fillId="0" borderId="4" xfId="0" applyNumberFormat="1" applyFont="1" applyBorder="1" applyAlignment="1">
      <alignment horizontal="right" wrapText="1"/>
    </xf>
    <xf numFmtId="44" fontId="8" fillId="0" borderId="4" xfId="0" applyNumberFormat="1" applyFont="1" applyBorder="1" applyAlignment="1">
      <alignment wrapText="1"/>
    </xf>
    <xf numFmtId="9" fontId="8" fillId="0" borderId="76" xfId="2" applyFont="1" applyBorder="1" applyAlignment="1">
      <alignment wrapText="1"/>
    </xf>
    <xf numFmtId="44" fontId="8" fillId="0" borderId="44" xfId="0" applyNumberFormat="1" applyFont="1" applyBorder="1" applyAlignment="1">
      <alignment horizontal="right" wrapText="1"/>
    </xf>
    <xf numFmtId="4" fontId="14" fillId="0" borderId="3" xfId="0" applyNumberFormat="1" applyFont="1" applyBorder="1" applyAlignment="1">
      <alignment horizontal="right" wrapText="1"/>
    </xf>
    <xf numFmtId="0" fontId="11" fillId="6" borderId="82" xfId="0" applyFont="1" applyFill="1" applyBorder="1" applyAlignment="1">
      <alignment horizontal="left" wrapText="1"/>
    </xf>
    <xf numFmtId="0" fontId="11" fillId="6" borderId="83" xfId="0" applyFont="1" applyFill="1" applyBorder="1" applyAlignment="1">
      <alignment horizontal="left" wrapText="1"/>
    </xf>
    <xf numFmtId="0" fontId="22" fillId="6" borderId="82" xfId="0" applyFont="1" applyFill="1" applyBorder="1" applyAlignment="1">
      <alignment wrapText="1"/>
    </xf>
    <xf numFmtId="0" fontId="22" fillId="6" borderId="83" xfId="0" applyFont="1" applyFill="1" applyBorder="1" applyAlignment="1">
      <alignment horizontal="right" wrapText="1"/>
    </xf>
    <xf numFmtId="4" fontId="22" fillId="6" borderId="83" xfId="0" applyNumberFormat="1" applyFont="1" applyFill="1" applyBorder="1" applyAlignment="1">
      <alignment wrapText="1"/>
    </xf>
    <xf numFmtId="0" fontId="22" fillId="6" borderId="84" xfId="0" applyFont="1" applyFill="1" applyBorder="1" applyAlignment="1">
      <alignment wrapText="1"/>
    </xf>
    <xf numFmtId="44" fontId="22" fillId="6" borderId="45" xfId="0" applyNumberFormat="1" applyFont="1" applyFill="1" applyBorder="1" applyAlignment="1">
      <alignment horizontal="right" wrapText="1"/>
    </xf>
    <xf numFmtId="4" fontId="22" fillId="6" borderId="88" xfId="0" applyNumberFormat="1" applyFont="1" applyFill="1" applyBorder="1" applyAlignment="1">
      <alignment horizontal="right" wrapText="1"/>
    </xf>
    <xf numFmtId="4" fontId="22" fillId="6" borderId="75" xfId="0" applyNumberFormat="1" applyFont="1" applyFill="1" applyBorder="1" applyAlignment="1">
      <alignment horizontal="right" wrapText="1"/>
    </xf>
    <xf numFmtId="0" fontId="11" fillId="6" borderId="0" xfId="0" applyFont="1" applyFill="1"/>
    <xf numFmtId="4" fontId="27" fillId="5" borderId="102" xfId="0" applyNumberFormat="1" applyFont="1" applyFill="1" applyBorder="1" applyAlignment="1">
      <alignment horizontal="center" vertical="center" wrapText="1"/>
    </xf>
    <xf numFmtId="4" fontId="8" fillId="2" borderId="79" xfId="0" applyNumberFormat="1" applyFont="1" applyFill="1" applyBorder="1" applyAlignment="1">
      <alignment horizontal="right" wrapText="1"/>
    </xf>
    <xf numFmtId="0" fontId="18" fillId="0" borderId="13" xfId="0" applyFont="1" applyBorder="1" applyAlignment="1">
      <alignment horizontal="right" wrapText="1"/>
    </xf>
    <xf numFmtId="0" fontId="18" fillId="0" borderId="80" xfId="0" applyFont="1" applyBorder="1" applyAlignment="1">
      <alignment horizontal="right" wrapText="1"/>
    </xf>
    <xf numFmtId="49" fontId="15" fillId="0" borderId="77" xfId="0" applyNumberFormat="1" applyFont="1" applyBorder="1"/>
    <xf numFmtId="0" fontId="18" fillId="0" borderId="7" xfId="0" applyFont="1" applyBorder="1"/>
    <xf numFmtId="0" fontId="8" fillId="3" borderId="77" xfId="0" applyFont="1" applyFill="1" applyBorder="1" applyAlignment="1">
      <alignment vertical="center" wrapText="1"/>
    </xf>
    <xf numFmtId="0" fontId="18" fillId="2" borderId="77" xfId="0" applyFont="1" applyFill="1" applyBorder="1" applyAlignment="1">
      <alignment vertical="center" wrapText="1"/>
    </xf>
    <xf numFmtId="0" fontId="18" fillId="2" borderId="7" xfId="0" applyFont="1" applyFill="1" applyBorder="1" applyAlignment="1">
      <alignment wrapText="1"/>
    </xf>
    <xf numFmtId="0" fontId="18" fillId="2" borderId="72" xfId="0" applyFont="1" applyFill="1" applyBorder="1" applyAlignment="1">
      <alignment wrapText="1"/>
    </xf>
    <xf numFmtId="0" fontId="10" fillId="0" borderId="5" xfId="0" applyFont="1" applyBorder="1" applyAlignment="1">
      <alignment horizontal="right" wrapText="1"/>
    </xf>
    <xf numFmtId="44" fontId="10" fillId="0" borderId="71" xfId="0" applyNumberFormat="1" applyFont="1" applyBorder="1" applyAlignment="1">
      <alignment horizontal="right" wrapText="1"/>
    </xf>
    <xf numFmtId="44" fontId="10" fillId="0" borderId="69" xfId="0" applyNumberFormat="1" applyFont="1" applyBorder="1" applyAlignment="1">
      <alignment horizontal="right" wrapText="1"/>
    </xf>
    <xf numFmtId="49" fontId="8" fillId="3" borderId="79" xfId="0" applyNumberFormat="1" applyFont="1" applyFill="1" applyBorder="1" applyAlignment="1">
      <alignment vertical="center"/>
    </xf>
    <xf numFmtId="9" fontId="10" fillId="0" borderId="81" xfId="2" applyFont="1" applyBorder="1" applyAlignment="1">
      <alignment horizontal="right"/>
    </xf>
    <xf numFmtId="49" fontId="11" fillId="2" borderId="77" xfId="0" applyNumberFormat="1" applyFont="1" applyFill="1" applyBorder="1"/>
    <xf numFmtId="0" fontId="11" fillId="2" borderId="77" xfId="0" applyFont="1" applyFill="1" applyBorder="1" applyAlignment="1">
      <alignment wrapText="1"/>
    </xf>
    <xf numFmtId="4" fontId="11" fillId="2" borderId="77" xfId="0" applyNumberFormat="1" applyFont="1" applyFill="1" applyBorder="1" applyAlignment="1">
      <alignment horizontal="right" wrapText="1"/>
    </xf>
    <xf numFmtId="0" fontId="18" fillId="0" borderId="7" xfId="0" applyFont="1" applyBorder="1" applyAlignment="1">
      <alignment horizontal="right" wrapText="1"/>
    </xf>
    <xf numFmtId="0" fontId="18" fillId="0" borderId="72" xfId="0" applyFont="1" applyBorder="1" applyAlignment="1">
      <alignment horizontal="right" wrapText="1"/>
    </xf>
    <xf numFmtId="49" fontId="15" fillId="0" borderId="77" xfId="0" applyNumberFormat="1" applyFont="1" applyBorder="1" applyAlignment="1">
      <alignment horizontal="left"/>
    </xf>
    <xf numFmtId="0" fontId="8" fillId="3" borderId="77" xfId="0" applyFont="1" applyFill="1" applyBorder="1" applyAlignment="1">
      <alignment horizontal="left" vertical="center" wrapText="1"/>
    </xf>
    <xf numFmtId="0" fontId="18" fillId="0" borderId="7" xfId="0" applyFont="1" applyBorder="1" applyAlignment="1">
      <alignment horizontal="left" vertical="center" wrapText="1"/>
    </xf>
    <xf numFmtId="0" fontId="8" fillId="2" borderId="77" xfId="0" applyFont="1" applyFill="1" applyBorder="1" applyAlignment="1">
      <alignment horizontal="left" vertical="center" wrapText="1"/>
    </xf>
    <xf numFmtId="49" fontId="8" fillId="0" borderId="77" xfId="0" applyNumberFormat="1" applyFont="1" applyBorder="1" applyAlignment="1">
      <alignment horizontal="left"/>
    </xf>
    <xf numFmtId="0" fontId="8" fillId="0" borderId="71" xfId="0" applyFont="1" applyBorder="1" applyAlignment="1">
      <alignment wrapText="1"/>
    </xf>
    <xf numFmtId="9" fontId="8" fillId="0" borderId="81" xfId="2" applyFont="1" applyBorder="1" applyAlignment="1">
      <alignment wrapText="1"/>
    </xf>
    <xf numFmtId="44" fontId="8" fillId="0" borderId="71" xfId="0" applyNumberFormat="1" applyFont="1" applyBorder="1" applyAlignment="1">
      <alignment horizontal="right" wrapText="1"/>
    </xf>
    <xf numFmtId="44" fontId="8" fillId="0" borderId="69" xfId="0" applyNumberFormat="1" applyFont="1" applyBorder="1" applyAlignment="1">
      <alignment horizontal="right" wrapText="1"/>
    </xf>
    <xf numFmtId="9" fontId="8" fillId="0" borderId="81" xfId="2" applyFont="1" applyBorder="1" applyAlignment="1">
      <alignment horizontal="right"/>
    </xf>
    <xf numFmtId="0" fontId="8" fillId="2" borderId="77" xfId="0" applyFont="1" applyFill="1" applyBorder="1" applyAlignment="1">
      <alignment wrapText="1"/>
    </xf>
    <xf numFmtId="44" fontId="8" fillId="2" borderId="77" xfId="0" applyNumberFormat="1" applyFont="1" applyFill="1" applyBorder="1" applyAlignment="1">
      <alignment horizontal="right" wrapText="1"/>
    </xf>
    <xf numFmtId="4" fontId="22" fillId="6" borderId="73" xfId="0" applyNumberFormat="1" applyFont="1" applyFill="1" applyBorder="1" applyAlignment="1">
      <alignment horizontal="right" wrapText="1"/>
    </xf>
    <xf numFmtId="4" fontId="22" fillId="6" borderId="74" xfId="0" applyNumberFormat="1" applyFont="1" applyFill="1" applyBorder="1" applyAlignment="1">
      <alignment horizontal="right" wrapText="1"/>
    </xf>
    <xf numFmtId="0" fontId="9" fillId="5" borderId="98" xfId="0" applyFont="1" applyFill="1" applyBorder="1"/>
    <xf numFmtId="0" fontId="9" fillId="5" borderId="99" xfId="0" applyFont="1" applyFill="1" applyBorder="1"/>
    <xf numFmtId="0" fontId="12" fillId="5" borderId="100" xfId="0" applyFont="1" applyFill="1" applyBorder="1"/>
    <xf numFmtId="0" fontId="27" fillId="5" borderId="101" xfId="0" applyFont="1" applyFill="1" applyBorder="1"/>
    <xf numFmtId="0" fontId="27" fillId="5" borderId="102" xfId="0" applyFont="1" applyFill="1" applyBorder="1" applyAlignment="1">
      <alignment vertical="center"/>
    </xf>
    <xf numFmtId="0" fontId="27" fillId="5" borderId="103" xfId="0" applyFont="1" applyFill="1" applyBorder="1" applyAlignment="1">
      <alignment vertical="center" wrapText="1"/>
    </xf>
    <xf numFmtId="0" fontId="9" fillId="5" borderId="101" xfId="0" applyFont="1" applyFill="1" applyBorder="1"/>
    <xf numFmtId="0" fontId="9" fillId="5" borderId="102" xfId="0" applyFont="1" applyFill="1" applyBorder="1"/>
    <xf numFmtId="0" fontId="9" fillId="5" borderId="103" xfId="0" applyFont="1" applyFill="1" applyBorder="1"/>
    <xf numFmtId="0" fontId="8" fillId="2" borderId="79" xfId="0" applyFont="1" applyFill="1" applyBorder="1"/>
    <xf numFmtId="0" fontId="8" fillId="2" borderId="13" xfId="0" applyFont="1" applyFill="1" applyBorder="1"/>
    <xf numFmtId="0" fontId="14" fillId="2" borderId="13" xfId="0" applyFont="1" applyFill="1" applyBorder="1"/>
    <xf numFmtId="0" fontId="18" fillId="2" borderId="79" xfId="0" applyFont="1" applyFill="1" applyBorder="1" applyAlignment="1">
      <alignment wrapText="1"/>
    </xf>
    <xf numFmtId="0" fontId="18" fillId="2" borderId="13" xfId="0" applyFont="1" applyFill="1" applyBorder="1" applyAlignment="1">
      <alignment wrapText="1"/>
    </xf>
    <xf numFmtId="0" fontId="18" fillId="2" borderId="80" xfId="0" applyFont="1" applyFill="1" applyBorder="1" applyAlignment="1">
      <alignment wrapText="1"/>
    </xf>
    <xf numFmtId="0" fontId="15" fillId="3" borderId="77" xfId="0" applyFont="1" applyFill="1" applyBorder="1"/>
    <xf numFmtId="0" fontId="30" fillId="3" borderId="7" xfId="0" applyFont="1" applyFill="1" applyBorder="1"/>
    <xf numFmtId="0" fontId="8" fillId="3" borderId="77" xfId="0" applyFont="1" applyFill="1" applyBorder="1" applyAlignment="1">
      <alignment wrapText="1"/>
    </xf>
    <xf numFmtId="0" fontId="18" fillId="3" borderId="7" xfId="0" applyFont="1" applyFill="1" applyBorder="1" applyAlignment="1">
      <alignment wrapText="1"/>
    </xf>
    <xf numFmtId="0" fontId="18" fillId="2" borderId="77" xfId="0" applyFont="1" applyFill="1" applyBorder="1" applyAlignment="1">
      <alignment wrapText="1"/>
    </xf>
    <xf numFmtId="0" fontId="8" fillId="2" borderId="70" xfId="0" applyFont="1" applyFill="1" applyBorder="1" applyAlignment="1">
      <alignment horizontal="right"/>
    </xf>
    <xf numFmtId="0" fontId="10" fillId="0" borderId="1" xfId="0" applyFont="1" applyBorder="1" applyAlignment="1">
      <alignment horizontal="right" wrapText="1"/>
    </xf>
    <xf numFmtId="44" fontId="10" fillId="0" borderId="1" xfId="0" applyNumberFormat="1" applyFont="1" applyBorder="1"/>
    <xf numFmtId="9" fontId="10" fillId="0" borderId="69" xfId="2" applyFont="1" applyBorder="1"/>
    <xf numFmtId="44" fontId="8" fillId="0" borderId="70" xfId="0" applyNumberFormat="1" applyFont="1" applyBorder="1"/>
    <xf numFmtId="44" fontId="14" fillId="0" borderId="1" xfId="0" applyNumberFormat="1" applyFont="1" applyBorder="1" applyAlignment="1">
      <alignment wrapText="1"/>
    </xf>
    <xf numFmtId="49" fontId="8" fillId="3" borderId="77" xfId="0" applyNumberFormat="1" applyFont="1" applyFill="1" applyBorder="1" applyAlignment="1">
      <alignment vertical="center"/>
    </xf>
    <xf numFmtId="9" fontId="8" fillId="0" borderId="69" xfId="2" applyFont="1" applyBorder="1"/>
    <xf numFmtId="0" fontId="8" fillId="6" borderId="82" xfId="0" applyFont="1" applyFill="1" applyBorder="1" applyAlignment="1">
      <alignment horizontal="left"/>
    </xf>
    <xf numFmtId="0" fontId="8" fillId="6" borderId="83" xfId="0" applyFont="1" applyFill="1" applyBorder="1" applyAlignment="1">
      <alignment horizontal="left"/>
    </xf>
    <xf numFmtId="0" fontId="14" fillId="6" borderId="82" xfId="0" applyFont="1" applyFill="1" applyBorder="1"/>
    <xf numFmtId="0" fontId="14" fillId="6" borderId="83" xfId="0" applyFont="1" applyFill="1" applyBorder="1"/>
    <xf numFmtId="4" fontId="14" fillId="6" borderId="83" xfId="0" applyNumberFormat="1" applyFont="1" applyFill="1" applyBorder="1"/>
    <xf numFmtId="0" fontId="14" fillId="6" borderId="84" xfId="0" applyFont="1" applyFill="1" applyBorder="1"/>
    <xf numFmtId="4" fontId="14" fillId="6" borderId="73" xfId="0" applyNumberFormat="1" applyFont="1" applyFill="1" applyBorder="1"/>
    <xf numFmtId="4" fontId="14" fillId="6" borderId="74" xfId="0" applyNumberFormat="1" applyFont="1" applyFill="1" applyBorder="1" applyAlignment="1">
      <alignment horizontal="right" wrapText="1"/>
    </xf>
    <xf numFmtId="4" fontId="27" fillId="5" borderId="102" xfId="0" applyNumberFormat="1" applyFont="1" applyFill="1" applyBorder="1" applyAlignment="1">
      <alignment vertical="center" wrapText="1"/>
    </xf>
    <xf numFmtId="49" fontId="8" fillId="2" borderId="92" xfId="0" applyNumberFormat="1" applyFont="1" applyFill="1" applyBorder="1" applyAlignment="1">
      <alignment vertical="center"/>
    </xf>
    <xf numFmtId="49" fontId="14" fillId="2" borderId="0" xfId="0" applyNumberFormat="1" applyFont="1" applyFill="1" applyAlignment="1">
      <alignment vertical="center"/>
    </xf>
    <xf numFmtId="0" fontId="8" fillId="2" borderId="65" xfId="0" applyFont="1" applyFill="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4" fontId="8" fillId="2" borderId="65" xfId="0" applyNumberFormat="1" applyFont="1" applyFill="1" applyBorder="1" applyAlignment="1">
      <alignment horizontal="right" vertical="center" wrapText="1"/>
    </xf>
    <xf numFmtId="0" fontId="18" fillId="0" borderId="66" xfId="0" applyFont="1" applyBorder="1" applyAlignment="1">
      <alignment wrapText="1"/>
    </xf>
    <xf numFmtId="0" fontId="18" fillId="0" borderId="67" xfId="0" applyFont="1" applyBorder="1" applyAlignment="1">
      <alignment wrapText="1"/>
    </xf>
    <xf numFmtId="0" fontId="15" fillId="2" borderId="77" xfId="0" applyFont="1" applyFill="1" applyBorder="1"/>
    <xf numFmtId="0" fontId="30" fillId="0" borderId="7" xfId="0" applyFont="1" applyBorder="1"/>
    <xf numFmtId="4" fontId="8" fillId="2" borderId="71" xfId="0" applyNumberFormat="1" applyFont="1" applyFill="1" applyBorder="1" applyAlignment="1">
      <alignment horizontal="right" vertical="center" wrapText="1"/>
    </xf>
    <xf numFmtId="0" fontId="18" fillId="2" borderId="5" xfId="0" applyFont="1" applyFill="1" applyBorder="1" applyAlignment="1">
      <alignment wrapText="1"/>
    </xf>
    <xf numFmtId="0" fontId="18" fillId="2" borderId="81" xfId="0" applyFont="1" applyFill="1" applyBorder="1" applyAlignment="1">
      <alignment wrapText="1"/>
    </xf>
    <xf numFmtId="44" fontId="8" fillId="0" borderId="68" xfId="0" applyNumberFormat="1" applyFont="1" applyBorder="1"/>
    <xf numFmtId="44" fontId="14" fillId="0" borderId="4" xfId="0" applyNumberFormat="1" applyFont="1" applyBorder="1" applyAlignment="1">
      <alignment wrapText="1"/>
    </xf>
    <xf numFmtId="44" fontId="14" fillId="0" borderId="76" xfId="0" applyNumberFormat="1" applyFont="1" applyBorder="1" applyAlignment="1">
      <alignment wrapText="1"/>
    </xf>
    <xf numFmtId="49" fontId="8" fillId="3" borderId="78" xfId="0" applyNumberFormat="1" applyFont="1" applyFill="1" applyBorder="1" applyAlignment="1">
      <alignment vertical="center"/>
    </xf>
    <xf numFmtId="49" fontId="8" fillId="3" borderId="9" xfId="0" applyNumberFormat="1" applyFont="1" applyFill="1" applyBorder="1" applyAlignment="1">
      <alignment vertical="center"/>
    </xf>
    <xf numFmtId="0" fontId="8" fillId="3" borderId="9" xfId="0" applyFont="1" applyFill="1" applyBorder="1" applyAlignment="1">
      <alignment vertical="center" wrapText="1"/>
    </xf>
    <xf numFmtId="0" fontId="9" fillId="5" borderId="101" xfId="0" applyFont="1" applyFill="1" applyBorder="1" applyAlignment="1">
      <alignment horizontal="center" vertical="center" wrapText="1"/>
    </xf>
    <xf numFmtId="49" fontId="8" fillId="2" borderId="79" xfId="0" applyNumberFormat="1" applyFont="1" applyFill="1" applyBorder="1" applyAlignment="1">
      <alignment horizontal="left"/>
    </xf>
    <xf numFmtId="49" fontId="8" fillId="2" borderId="13" xfId="0" applyNumberFormat="1" applyFont="1" applyFill="1" applyBorder="1" applyAlignment="1">
      <alignment horizontal="left" indent="1"/>
    </xf>
    <xf numFmtId="0" fontId="27" fillId="2" borderId="13" xfId="0" applyFont="1" applyFill="1" applyBorder="1"/>
    <xf numFmtId="4" fontId="8" fillId="2" borderId="13" xfId="0" applyNumberFormat="1" applyFont="1" applyFill="1" applyBorder="1"/>
    <xf numFmtId="0" fontId="8" fillId="2" borderId="80" xfId="0" applyFont="1" applyFill="1" applyBorder="1"/>
    <xf numFmtId="4" fontId="8" fillId="2" borderId="71" xfId="0" applyNumberFormat="1" applyFont="1" applyFill="1" applyBorder="1"/>
    <xf numFmtId="4" fontId="14" fillId="2" borderId="5" xfId="0" applyNumberFormat="1" applyFont="1" applyFill="1" applyBorder="1" applyAlignment="1">
      <alignment wrapText="1"/>
    </xf>
    <xf numFmtId="4" fontId="14" fillId="2" borderId="81" xfId="0" applyNumberFormat="1" applyFont="1" applyFill="1" applyBorder="1" applyAlignment="1">
      <alignment wrapText="1"/>
    </xf>
    <xf numFmtId="0" fontId="14" fillId="2" borderId="71" xfId="0" applyFont="1" applyFill="1" applyBorder="1"/>
    <xf numFmtId="4" fontId="8" fillId="0" borderId="71" xfId="0" applyNumberFormat="1" applyFont="1" applyBorder="1" applyAlignment="1">
      <alignment horizontal="right" wrapText="1"/>
    </xf>
    <xf numFmtId="4" fontId="8" fillId="0" borderId="1" xfId="0" applyNumberFormat="1" applyFont="1" applyBorder="1" applyAlignment="1">
      <alignment wrapText="1"/>
    </xf>
    <xf numFmtId="4" fontId="8" fillId="0" borderId="69" xfId="0" applyNumberFormat="1" applyFont="1" applyBorder="1" applyAlignment="1">
      <alignment wrapText="1"/>
    </xf>
    <xf numFmtId="49" fontId="8" fillId="2" borderId="77" xfId="0" applyNumberFormat="1" applyFont="1" applyFill="1" applyBorder="1" applyAlignment="1">
      <alignment horizontal="left"/>
    </xf>
    <xf numFmtId="0" fontId="8" fillId="2" borderId="77" xfId="0" applyFont="1" applyFill="1" applyBorder="1"/>
    <xf numFmtId="0" fontId="8" fillId="2" borderId="72" xfId="0" applyFont="1" applyFill="1" applyBorder="1"/>
    <xf numFmtId="4" fontId="8" fillId="2" borderId="70" xfId="0" applyNumberFormat="1" applyFont="1" applyFill="1" applyBorder="1"/>
    <xf numFmtId="4" fontId="14" fillId="2" borderId="1" xfId="0" applyNumberFormat="1" applyFont="1" applyFill="1" applyBorder="1" applyAlignment="1">
      <alignment wrapText="1"/>
    </xf>
    <xf numFmtId="4" fontId="14" fillId="2" borderId="69" xfId="0" applyNumberFormat="1" applyFont="1" applyFill="1" applyBorder="1" applyAlignment="1">
      <alignment wrapText="1"/>
    </xf>
    <xf numFmtId="0" fontId="14" fillId="2" borderId="97" xfId="0" applyFont="1" applyFill="1" applyBorder="1"/>
    <xf numFmtId="0" fontId="14" fillId="6" borderId="98" xfId="0" applyFont="1" applyFill="1" applyBorder="1"/>
    <xf numFmtId="0" fontId="14" fillId="6" borderId="99" xfId="0" applyFont="1" applyFill="1" applyBorder="1"/>
    <xf numFmtId="4" fontId="14" fillId="6" borderId="99" xfId="0" applyNumberFormat="1" applyFont="1" applyFill="1" applyBorder="1"/>
    <xf numFmtId="0" fontId="14" fillId="6" borderId="100" xfId="0" applyFont="1" applyFill="1" applyBorder="1"/>
    <xf numFmtId="4" fontId="14" fillId="6" borderId="74" xfId="0" applyNumberFormat="1" applyFont="1" applyFill="1" applyBorder="1" applyAlignment="1">
      <alignment wrapText="1"/>
    </xf>
    <xf numFmtId="4" fontId="14" fillId="6" borderId="75" xfId="0" applyNumberFormat="1" applyFont="1" applyFill="1" applyBorder="1" applyAlignment="1">
      <alignment wrapText="1"/>
    </xf>
    <xf numFmtId="49" fontId="12" fillId="5" borderId="89" xfId="0" applyNumberFormat="1" applyFont="1" applyFill="1" applyBorder="1" applyAlignment="1">
      <alignment vertical="center"/>
    </xf>
    <xf numFmtId="49" fontId="12" fillId="5" borderId="90" xfId="0" applyNumberFormat="1" applyFont="1" applyFill="1" applyBorder="1" applyAlignment="1">
      <alignment vertical="center"/>
    </xf>
    <xf numFmtId="0" fontId="12" fillId="5" borderId="91" xfId="0" applyFont="1" applyFill="1" applyBorder="1" applyAlignment="1">
      <alignment vertical="center" wrapText="1"/>
    </xf>
    <xf numFmtId="0" fontId="9" fillId="5" borderId="104" xfId="0" applyFont="1" applyFill="1" applyBorder="1" applyAlignment="1">
      <alignment horizontal="center" vertical="center" wrapText="1"/>
    </xf>
    <xf numFmtId="49" fontId="8" fillId="3" borderId="92" xfId="0" applyNumberFormat="1" applyFont="1" applyFill="1" applyBorder="1" applyAlignment="1">
      <alignment vertical="center"/>
    </xf>
    <xf numFmtId="49" fontId="8" fillId="3" borderId="0" xfId="0" applyNumberFormat="1" applyFont="1" applyFill="1" applyAlignment="1">
      <alignment vertical="center"/>
    </xf>
    <xf numFmtId="0" fontId="8" fillId="3" borderId="93" xfId="0" applyFont="1" applyFill="1" applyBorder="1" applyAlignment="1">
      <alignment horizontal="left" vertical="center" wrapText="1" indent="1"/>
    </xf>
    <xf numFmtId="0" fontId="14" fillId="2" borderId="11" xfId="0" applyFont="1" applyFill="1" applyBorder="1"/>
    <xf numFmtId="9" fontId="8" fillId="0" borderId="81" xfId="2" applyFont="1" applyBorder="1"/>
    <xf numFmtId="4" fontId="8" fillId="0" borderId="5" xfId="0" applyNumberFormat="1" applyFont="1" applyBorder="1" applyAlignment="1">
      <alignment wrapText="1"/>
    </xf>
    <xf numFmtId="4" fontId="8" fillId="0" borderId="81" xfId="0" applyNumberFormat="1" applyFont="1" applyBorder="1" applyAlignment="1">
      <alignment wrapText="1"/>
    </xf>
    <xf numFmtId="0" fontId="8" fillId="6" borderId="94" xfId="0" applyFont="1" applyFill="1" applyBorder="1" applyAlignment="1">
      <alignment horizontal="left"/>
    </xf>
    <xf numFmtId="0" fontId="8" fillId="6" borderId="95" xfId="0" applyFont="1" applyFill="1" applyBorder="1" applyAlignment="1">
      <alignment horizontal="left"/>
    </xf>
    <xf numFmtId="0" fontId="8" fillId="6" borderId="96" xfId="0" applyFont="1" applyFill="1" applyBorder="1" applyAlignment="1">
      <alignment horizontal="left"/>
    </xf>
    <xf numFmtId="0" fontId="8" fillId="6" borderId="83" xfId="0" applyFont="1" applyFill="1" applyBorder="1" applyAlignment="1">
      <alignment horizontal="left"/>
    </xf>
    <xf numFmtId="0" fontId="8" fillId="6" borderId="84" xfId="0" applyFont="1" applyFill="1" applyBorder="1" applyAlignment="1">
      <alignment horizontal="left"/>
    </xf>
    <xf numFmtId="4" fontId="14" fillId="6" borderId="73" xfId="0" applyNumberFormat="1" applyFont="1" applyFill="1" applyBorder="1" applyAlignment="1">
      <alignment wrapText="1"/>
    </xf>
    <xf numFmtId="0" fontId="8" fillId="3" borderId="71" xfId="0" applyFont="1" applyFill="1" applyBorder="1"/>
    <xf numFmtId="4" fontId="14" fillId="0" borderId="5" xfId="0" applyNumberFormat="1" applyFont="1" applyBorder="1" applyAlignment="1">
      <alignment horizontal="right" wrapText="1"/>
    </xf>
    <xf numFmtId="4" fontId="8" fillId="0" borderId="81" xfId="0" applyNumberFormat="1" applyFont="1" applyBorder="1" applyAlignment="1">
      <alignment horizontal="right" wrapText="1"/>
    </xf>
    <xf numFmtId="0" fontId="8" fillId="3" borderId="70" xfId="0" applyFont="1" applyFill="1" applyBorder="1"/>
    <xf numFmtId="4" fontId="14" fillId="0" borderId="1" xfId="0" applyNumberFormat="1" applyFont="1" applyBorder="1" applyAlignment="1">
      <alignment horizontal="right" wrapText="1"/>
    </xf>
    <xf numFmtId="4" fontId="8" fillId="0" borderId="69" xfId="0" applyNumberFormat="1" applyFont="1" applyBorder="1" applyAlignment="1">
      <alignment horizontal="right" wrapText="1"/>
    </xf>
    <xf numFmtId="49" fontId="12" fillId="5" borderId="85" xfId="0" applyNumberFormat="1" applyFont="1" applyFill="1" applyBorder="1" applyAlignment="1">
      <alignment vertical="center"/>
    </xf>
    <xf numFmtId="49" fontId="12" fillId="5" borderId="86" xfId="0" applyNumberFormat="1" applyFont="1" applyFill="1" applyBorder="1" applyAlignment="1">
      <alignment vertical="center"/>
    </xf>
    <xf numFmtId="0" fontId="12" fillId="5" borderId="86" xfId="0" applyFont="1" applyFill="1" applyBorder="1" applyAlignment="1">
      <alignment vertical="center" wrapText="1"/>
    </xf>
    <xf numFmtId="0" fontId="9" fillId="5" borderId="86" xfId="0" applyFont="1" applyFill="1" applyBorder="1" applyAlignment="1">
      <alignment horizontal="center" vertical="center" wrapText="1"/>
    </xf>
    <xf numFmtId="4" fontId="9" fillId="5" borderId="86" xfId="0" applyNumberFormat="1" applyFont="1" applyFill="1" applyBorder="1" applyAlignment="1">
      <alignment horizontal="center" vertical="center" wrapText="1"/>
    </xf>
    <xf numFmtId="0" fontId="9" fillId="5" borderId="87" xfId="0" applyFont="1" applyFill="1" applyBorder="1" applyAlignment="1">
      <alignment horizontal="center" vertical="center" wrapText="1"/>
    </xf>
    <xf numFmtId="4" fontId="12" fillId="5" borderId="65" xfId="0" applyNumberFormat="1" applyFont="1" applyFill="1" applyBorder="1" applyAlignment="1">
      <alignment horizontal="right" vertical="center" wrapText="1"/>
    </xf>
    <xf numFmtId="4" fontId="12" fillId="5" borderId="66" xfId="0" applyNumberFormat="1" applyFont="1" applyFill="1" applyBorder="1" applyAlignment="1">
      <alignment horizontal="right" vertical="center" wrapText="1"/>
    </xf>
    <xf numFmtId="4" fontId="12" fillId="5" borderId="67" xfId="0" applyNumberFormat="1" applyFont="1" applyFill="1" applyBorder="1" applyAlignment="1">
      <alignment horizontal="right" vertical="center" wrapText="1"/>
    </xf>
    <xf numFmtId="49" fontId="12" fillId="5" borderId="77" xfId="0" applyNumberFormat="1" applyFont="1" applyFill="1" applyBorder="1" applyAlignment="1">
      <alignment vertical="center"/>
    </xf>
    <xf numFmtId="49" fontId="12" fillId="5" borderId="7" xfId="0" applyNumberFormat="1" applyFont="1" applyFill="1" applyBorder="1" applyAlignment="1">
      <alignment vertical="center"/>
    </xf>
    <xf numFmtId="0" fontId="12" fillId="5" borderId="7" xfId="0" applyFont="1" applyFill="1" applyBorder="1" applyAlignment="1">
      <alignment horizontal="left" vertical="center" wrapText="1"/>
    </xf>
    <xf numFmtId="0" fontId="12" fillId="5" borderId="72" xfId="0" applyFont="1" applyFill="1" applyBorder="1" applyAlignment="1">
      <alignment horizontal="left" vertical="center" wrapText="1"/>
    </xf>
    <xf numFmtId="4" fontId="12" fillId="5" borderId="70" xfId="0" applyNumberFormat="1" applyFont="1" applyFill="1" applyBorder="1" applyAlignment="1">
      <alignment horizontal="right" vertical="center" wrapText="1"/>
    </xf>
    <xf numFmtId="4" fontId="12" fillId="5" borderId="1" xfId="0" applyNumberFormat="1" applyFont="1" applyFill="1" applyBorder="1" applyAlignment="1">
      <alignment horizontal="right" vertical="center" wrapText="1"/>
    </xf>
    <xf numFmtId="4" fontId="12" fillId="5" borderId="69" xfId="0" applyNumberFormat="1" applyFont="1" applyFill="1" applyBorder="1" applyAlignment="1">
      <alignment horizontal="right" vertical="center" wrapText="1"/>
    </xf>
    <xf numFmtId="49" fontId="12" fillId="5" borderId="82" xfId="0" applyNumberFormat="1" applyFont="1" applyFill="1" applyBorder="1" applyAlignment="1">
      <alignment vertical="center"/>
    </xf>
    <xf numFmtId="49" fontId="12" fillId="5" borderId="83" xfId="0" applyNumberFormat="1" applyFont="1" applyFill="1" applyBorder="1" applyAlignment="1">
      <alignment vertical="center"/>
    </xf>
    <xf numFmtId="0" fontId="12" fillId="5" borderId="83" xfId="0" applyFont="1" applyFill="1" applyBorder="1" applyAlignment="1">
      <alignment vertical="center" wrapText="1"/>
    </xf>
    <xf numFmtId="0" fontId="28" fillId="5" borderId="83" xfId="0" applyFont="1" applyFill="1" applyBorder="1" applyAlignment="1">
      <alignment horizontal="left" vertical="center"/>
    </xf>
    <xf numFmtId="0" fontId="9" fillId="5" borderId="83" xfId="0" applyFont="1" applyFill="1" applyBorder="1" applyAlignment="1">
      <alignment horizontal="center" vertical="center" wrapText="1"/>
    </xf>
    <xf numFmtId="4" fontId="9" fillId="5" borderId="83" xfId="0" applyNumberFormat="1" applyFont="1" applyFill="1" applyBorder="1" applyAlignment="1">
      <alignment horizontal="center" vertical="center" wrapText="1"/>
    </xf>
    <xf numFmtId="0" fontId="9" fillId="5" borderId="84" xfId="0" applyFont="1" applyFill="1" applyBorder="1" applyAlignment="1">
      <alignment horizontal="center" vertical="center" wrapText="1"/>
    </xf>
    <xf numFmtId="4" fontId="12" fillId="5" borderId="73" xfId="0" applyNumberFormat="1" applyFont="1" applyFill="1" applyBorder="1" applyAlignment="1">
      <alignment horizontal="right" vertical="center" wrapText="1"/>
    </xf>
    <xf numFmtId="4" fontId="12" fillId="5" borderId="74" xfId="0" applyNumberFormat="1" applyFont="1" applyFill="1" applyBorder="1" applyAlignment="1">
      <alignment wrapText="1"/>
    </xf>
    <xf numFmtId="4" fontId="12" fillId="5" borderId="75" xfId="0" applyNumberFormat="1" applyFont="1" applyFill="1" applyBorder="1" applyAlignment="1">
      <alignment wrapText="1"/>
    </xf>
    <xf numFmtId="0" fontId="8" fillId="0" borderId="0" xfId="0" applyFont="1"/>
    <xf numFmtId="0" fontId="18" fillId="0" borderId="0" xfId="0" applyFont="1"/>
    <xf numFmtId="49" fontId="15" fillId="0" borderId="0" xfId="0" applyNumberFormat="1" applyFont="1" applyAlignment="1">
      <alignment horizontal="center"/>
    </xf>
    <xf numFmtId="165" fontId="8" fillId="0" borderId="0" xfId="0" applyNumberFormat="1" applyFont="1"/>
    <xf numFmtId="0" fontId="14" fillId="0" borderId="0" xfId="0" applyFont="1" applyAlignment="1">
      <alignment horizontal="right"/>
    </xf>
    <xf numFmtId="165" fontId="8" fillId="0" borderId="0" xfId="0" applyNumberFormat="1" applyFont="1" applyAlignment="1">
      <alignment horizontal="right"/>
    </xf>
    <xf numFmtId="165" fontId="8" fillId="0" borderId="34" xfId="0" applyNumberFormat="1" applyFont="1" applyBorder="1"/>
    <xf numFmtId="165" fontId="14" fillId="0" borderId="34" xfId="0" applyNumberFormat="1" applyFont="1" applyBorder="1" applyAlignment="1">
      <alignment horizontal="right"/>
    </xf>
    <xf numFmtId="165" fontId="14" fillId="0" borderId="35" xfId="0" applyNumberFormat="1" applyFont="1" applyBorder="1" applyAlignment="1">
      <alignment horizontal="right"/>
    </xf>
    <xf numFmtId="0" fontId="31" fillId="0" borderId="0" xfId="0" applyFont="1"/>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topLeftCell="A32" zoomScale="80" zoomScaleNormal="80" workbookViewId="0">
      <selection activeCell="A32" sqref="A1:XFD1048576"/>
    </sheetView>
  </sheetViews>
  <sheetFormatPr defaultColWidth="9.140625" defaultRowHeight="15.75" x14ac:dyDescent="0.25"/>
  <cols>
    <col min="1" max="1" width="202.5703125" style="10" customWidth="1"/>
    <col min="2" max="2" width="119" style="8" customWidth="1"/>
    <col min="3" max="16384" width="9.140625" style="8"/>
  </cols>
  <sheetData>
    <row r="1" spans="1:1" ht="27.75" customHeight="1" x14ac:dyDescent="0.25">
      <c r="A1" s="30" t="s">
        <v>0</v>
      </c>
    </row>
    <row r="2" spans="1:1" ht="15" customHeight="1" thickBot="1" x14ac:dyDescent="0.3">
      <c r="A2" s="12"/>
    </row>
    <row r="3" spans="1:1" ht="22.5" customHeight="1" thickTop="1" x14ac:dyDescent="0.25">
      <c r="A3" s="31" t="s">
        <v>1</v>
      </c>
    </row>
    <row r="4" spans="1:1" ht="15" customHeight="1" x14ac:dyDescent="0.25">
      <c r="A4" s="32" t="s">
        <v>325</v>
      </c>
    </row>
    <row r="5" spans="1:1" ht="15" customHeight="1" x14ac:dyDescent="0.25">
      <c r="A5" s="32" t="s">
        <v>326</v>
      </c>
    </row>
    <row r="6" spans="1:1" ht="15" customHeight="1" x14ac:dyDescent="0.25">
      <c r="A6" s="32" t="s">
        <v>2</v>
      </c>
    </row>
    <row r="7" spans="1:1" ht="15" customHeight="1" x14ac:dyDescent="0.25">
      <c r="A7" s="33"/>
    </row>
    <row r="8" spans="1:1" ht="15" customHeight="1" x14ac:dyDescent="0.25">
      <c r="A8" s="32" t="s">
        <v>3</v>
      </c>
    </row>
    <row r="9" spans="1:1" ht="15" customHeight="1" x14ac:dyDescent="0.25">
      <c r="A9" s="32"/>
    </row>
    <row r="10" spans="1:1" ht="15" customHeight="1" x14ac:dyDescent="0.25">
      <c r="A10" s="32" t="s">
        <v>4</v>
      </c>
    </row>
    <row r="11" spans="1:1" ht="15" customHeight="1" x14ac:dyDescent="0.25">
      <c r="A11" s="34" t="s">
        <v>5</v>
      </c>
    </row>
    <row r="12" spans="1:1" ht="15" customHeight="1" x14ac:dyDescent="0.25">
      <c r="A12" s="35" t="s">
        <v>6</v>
      </c>
    </row>
    <row r="13" spans="1:1" ht="15" customHeight="1" x14ac:dyDescent="0.25">
      <c r="A13" s="35" t="s">
        <v>7</v>
      </c>
    </row>
    <row r="14" spans="1:1" ht="15" customHeight="1" x14ac:dyDescent="0.25">
      <c r="A14" s="35" t="s">
        <v>8</v>
      </c>
    </row>
    <row r="15" spans="1:1" ht="15" customHeight="1" x14ac:dyDescent="0.25">
      <c r="A15" s="35" t="s">
        <v>9</v>
      </c>
    </row>
    <row r="16" spans="1:1" ht="15" customHeight="1" x14ac:dyDescent="0.25">
      <c r="A16" s="35" t="s">
        <v>10</v>
      </c>
    </row>
    <row r="17" spans="1:1" ht="15" customHeight="1" x14ac:dyDescent="0.25">
      <c r="A17" s="35" t="s">
        <v>11</v>
      </c>
    </row>
    <row r="18" spans="1:1" ht="15" customHeight="1" x14ac:dyDescent="0.25">
      <c r="A18" s="35"/>
    </row>
    <row r="19" spans="1:1" ht="27" customHeight="1" x14ac:dyDescent="0.25">
      <c r="A19" s="33" t="s">
        <v>12</v>
      </c>
    </row>
    <row r="20" spans="1:1" ht="15" customHeight="1" x14ac:dyDescent="0.25">
      <c r="A20" s="33"/>
    </row>
    <row r="21" spans="1:1" ht="15" customHeight="1" x14ac:dyDescent="0.25">
      <c r="A21" s="36" t="s">
        <v>13</v>
      </c>
    </row>
    <row r="22" spans="1:1" ht="43.5" customHeight="1" thickBot="1" x14ac:dyDescent="0.3">
      <c r="A22" s="37" t="s">
        <v>14</v>
      </c>
    </row>
    <row r="23" spans="1:1" ht="15" customHeight="1" thickTop="1" x14ac:dyDescent="0.25">
      <c r="A23" s="38"/>
    </row>
    <row r="24" spans="1:1" ht="15" customHeight="1" thickBot="1" x14ac:dyDescent="0.3">
      <c r="A24" s="39" t="s">
        <v>15</v>
      </c>
    </row>
    <row r="25" spans="1:1" ht="15" customHeight="1" x14ac:dyDescent="0.25">
      <c r="A25" s="40" t="s">
        <v>16</v>
      </c>
    </row>
    <row r="26" spans="1:1" ht="63" customHeight="1" x14ac:dyDescent="0.25">
      <c r="A26" s="41" t="s">
        <v>17</v>
      </c>
    </row>
    <row r="27" spans="1:1" ht="15" customHeight="1" x14ac:dyDescent="0.25">
      <c r="A27" s="41"/>
    </row>
    <row r="28" spans="1:1" ht="41.25" customHeight="1" x14ac:dyDescent="0.25">
      <c r="A28" s="41" t="s">
        <v>18</v>
      </c>
    </row>
    <row r="29" spans="1:1" ht="15" customHeight="1" x14ac:dyDescent="0.25">
      <c r="A29" s="41"/>
    </row>
    <row r="30" spans="1:1" ht="69" customHeight="1" x14ac:dyDescent="0.25">
      <c r="A30" s="41" t="s">
        <v>19</v>
      </c>
    </row>
    <row r="31" spans="1:1" ht="15" customHeight="1" x14ac:dyDescent="0.25">
      <c r="A31" s="41"/>
    </row>
    <row r="32" spans="1:1" ht="60.75" customHeight="1" x14ac:dyDescent="0.25">
      <c r="A32" s="41" t="s">
        <v>20</v>
      </c>
    </row>
    <row r="33" spans="1:1" ht="15" customHeight="1" x14ac:dyDescent="0.25">
      <c r="A33" s="41"/>
    </row>
    <row r="34" spans="1:1" ht="50.25" customHeight="1" thickBot="1" x14ac:dyDescent="0.3">
      <c r="A34" s="42" t="s">
        <v>21</v>
      </c>
    </row>
    <row r="35" spans="1:1" ht="12" customHeight="1" x14ac:dyDescent="0.25">
      <c r="A35" s="43"/>
    </row>
    <row r="36" spans="1:1" ht="18.75" customHeight="1" x14ac:dyDescent="0.25">
      <c r="A36" s="44" t="s">
        <v>22</v>
      </c>
    </row>
    <row r="37" spans="1:1" ht="22.5" customHeight="1" x14ac:dyDescent="0.25">
      <c r="A37" s="45" t="s">
        <v>23</v>
      </c>
    </row>
    <row r="38" spans="1:1" ht="22.5" customHeight="1" x14ac:dyDescent="0.25">
      <c r="A38" s="46" t="s">
        <v>327</v>
      </c>
    </row>
    <row r="39" spans="1:1" ht="21.75" customHeight="1" thickBot="1" x14ac:dyDescent="0.3">
      <c r="A39" s="47" t="s">
        <v>328</v>
      </c>
    </row>
    <row r="40" spans="1:1" ht="15" customHeight="1" thickBot="1" x14ac:dyDescent="0.3">
      <c r="A40" s="48"/>
    </row>
    <row r="41" spans="1:1" ht="21.75" customHeight="1" x14ac:dyDescent="0.25">
      <c r="A41" s="40" t="s">
        <v>24</v>
      </c>
    </row>
    <row r="42" spans="1:1" ht="25.5" customHeight="1" x14ac:dyDescent="0.25">
      <c r="A42" s="41" t="s">
        <v>25</v>
      </c>
    </row>
    <row r="43" spans="1:1" ht="15" customHeight="1" x14ac:dyDescent="0.25">
      <c r="A43" s="41"/>
    </row>
    <row r="44" spans="1:1" ht="23.25" customHeight="1" x14ac:dyDescent="0.25">
      <c r="A44" s="41" t="s">
        <v>26</v>
      </c>
    </row>
    <row r="45" spans="1:1" ht="15" customHeight="1" x14ac:dyDescent="0.25">
      <c r="A45" s="41"/>
    </row>
    <row r="46" spans="1:1" ht="48.75" customHeight="1" x14ac:dyDescent="0.25">
      <c r="A46" s="41" t="s">
        <v>27</v>
      </c>
    </row>
    <row r="47" spans="1:1" ht="15" customHeight="1" x14ac:dyDescent="0.25">
      <c r="A47" s="41"/>
    </row>
    <row r="48" spans="1:1" ht="44.25" customHeight="1" thickBot="1" x14ac:dyDescent="0.3">
      <c r="A48" s="41" t="s">
        <v>28</v>
      </c>
    </row>
    <row r="49" spans="1:1" ht="9" customHeight="1" x14ac:dyDescent="0.25">
      <c r="A49" s="49"/>
    </row>
    <row r="50" spans="1:1" ht="15" customHeight="1" x14ac:dyDescent="0.25">
      <c r="A50" s="50" t="s">
        <v>22</v>
      </c>
    </row>
    <row r="51" spans="1:1" ht="28.5" customHeight="1" thickBot="1" x14ac:dyDescent="0.3">
      <c r="A51" s="51" t="s">
        <v>29</v>
      </c>
    </row>
    <row r="52" spans="1:1" ht="15" customHeight="1" thickBot="1" x14ac:dyDescent="0.3">
      <c r="A52" s="52"/>
    </row>
    <row r="53" spans="1:1" ht="24" customHeight="1" x14ac:dyDescent="0.25">
      <c r="A53" s="40" t="s">
        <v>30</v>
      </c>
    </row>
    <row r="54" spans="1:1" ht="77.25" customHeight="1" x14ac:dyDescent="0.25">
      <c r="A54" s="41" t="s">
        <v>31</v>
      </c>
    </row>
    <row r="55" spans="1:1" ht="15" customHeight="1" x14ac:dyDescent="0.25">
      <c r="A55" s="41"/>
    </row>
    <row r="56" spans="1:1" ht="21" customHeight="1" x14ac:dyDescent="0.25">
      <c r="A56" s="42" t="s">
        <v>32</v>
      </c>
    </row>
    <row r="57" spans="1:1" ht="15" customHeight="1" x14ac:dyDescent="0.25">
      <c r="A57" s="41"/>
    </row>
    <row r="58" spans="1:1" ht="42" customHeight="1" x14ac:dyDescent="0.25">
      <c r="A58" s="41" t="s">
        <v>329</v>
      </c>
    </row>
    <row r="59" spans="1:1" ht="15" customHeight="1" x14ac:dyDescent="0.25">
      <c r="A59" s="41"/>
    </row>
    <row r="60" spans="1:1" ht="39.75" customHeight="1" x14ac:dyDescent="0.25">
      <c r="A60" s="41" t="s">
        <v>330</v>
      </c>
    </row>
    <row r="61" spans="1:1" ht="17.25" customHeight="1" x14ac:dyDescent="0.25">
      <c r="A61" s="41"/>
    </row>
    <row r="62" spans="1:1" ht="26.25" customHeight="1" thickBot="1" x14ac:dyDescent="0.3">
      <c r="A62" s="41" t="s">
        <v>331</v>
      </c>
    </row>
    <row r="63" spans="1:1" ht="12.75" customHeight="1" x14ac:dyDescent="0.25">
      <c r="A63" s="53"/>
    </row>
    <row r="64" spans="1:1" ht="21.75" customHeight="1" x14ac:dyDescent="0.25">
      <c r="A64" s="54" t="s">
        <v>33</v>
      </c>
    </row>
    <row r="65" spans="1:1" ht="22.5" customHeight="1" x14ac:dyDescent="0.25">
      <c r="A65" s="55" t="s">
        <v>34</v>
      </c>
    </row>
    <row r="66" spans="1:1" ht="21" customHeight="1" x14ac:dyDescent="0.25">
      <c r="A66" s="55" t="s">
        <v>35</v>
      </c>
    </row>
    <row r="67" spans="1:1" ht="21" customHeight="1" x14ac:dyDescent="0.25">
      <c r="A67" s="55" t="s">
        <v>36</v>
      </c>
    </row>
    <row r="68" spans="1:1" ht="21.75" customHeight="1" thickBot="1" x14ac:dyDescent="0.3">
      <c r="A68" s="56" t="s">
        <v>37</v>
      </c>
    </row>
    <row r="69" spans="1:1" ht="15" customHeight="1" thickBot="1" x14ac:dyDescent="0.3">
      <c r="A69" s="57"/>
    </row>
    <row r="70" spans="1:1" ht="24.75" customHeight="1" x14ac:dyDescent="0.25">
      <c r="A70" s="40" t="s">
        <v>38</v>
      </c>
    </row>
    <row r="71" spans="1:1" ht="78" customHeight="1" x14ac:dyDescent="0.25">
      <c r="A71" s="41" t="s">
        <v>39</v>
      </c>
    </row>
    <row r="72" spans="1:1" ht="15" customHeight="1" x14ac:dyDescent="0.25">
      <c r="A72" s="41"/>
    </row>
    <row r="73" spans="1:1" ht="45" customHeight="1" x14ac:dyDescent="0.25">
      <c r="A73" s="41" t="s">
        <v>40</v>
      </c>
    </row>
    <row r="74" spans="1:1" ht="15" customHeight="1" x14ac:dyDescent="0.25">
      <c r="A74" s="41"/>
    </row>
    <row r="75" spans="1:1" ht="29.25" customHeight="1" thickBot="1" x14ac:dyDescent="0.3">
      <c r="A75" s="41" t="s">
        <v>41</v>
      </c>
    </row>
    <row r="76" spans="1:1" ht="15" customHeight="1" x14ac:dyDescent="0.25">
      <c r="A76" s="58"/>
    </row>
    <row r="77" spans="1:1" ht="15" customHeight="1" x14ac:dyDescent="0.25">
      <c r="A77" s="59" t="s">
        <v>33</v>
      </c>
    </row>
    <row r="78" spans="1:1" ht="15" customHeight="1" x14ac:dyDescent="0.25">
      <c r="A78" s="60" t="s">
        <v>42</v>
      </c>
    </row>
    <row r="79" spans="1:1" ht="15" customHeight="1" x14ac:dyDescent="0.25">
      <c r="A79" s="60" t="s">
        <v>43</v>
      </c>
    </row>
    <row r="80" spans="1:1" ht="15" customHeight="1" x14ac:dyDescent="0.25">
      <c r="A80" s="60" t="s">
        <v>44</v>
      </c>
    </row>
    <row r="81" spans="1:1" ht="15" customHeight="1" x14ac:dyDescent="0.25">
      <c r="A81" s="60" t="s">
        <v>45</v>
      </c>
    </row>
    <row r="82" spans="1:1" ht="15" customHeight="1" x14ac:dyDescent="0.25">
      <c r="A82" s="60" t="s">
        <v>46</v>
      </c>
    </row>
    <row r="83" spans="1:1" ht="15" customHeight="1" x14ac:dyDescent="0.25">
      <c r="A83" s="61" t="s">
        <v>47</v>
      </c>
    </row>
    <row r="84" spans="1:1" ht="15" customHeight="1" x14ac:dyDescent="0.25">
      <c r="A84" s="60" t="s">
        <v>48</v>
      </c>
    </row>
    <row r="85" spans="1:1" ht="15" customHeight="1" x14ac:dyDescent="0.25">
      <c r="A85" s="60" t="s">
        <v>23</v>
      </c>
    </row>
    <row r="86" spans="1:1" ht="15" customHeight="1" x14ac:dyDescent="0.25">
      <c r="A86" s="60" t="s">
        <v>49</v>
      </c>
    </row>
    <row r="87" spans="1:1" ht="15" customHeight="1" x14ac:dyDescent="0.25">
      <c r="A87" s="60" t="s">
        <v>50</v>
      </c>
    </row>
    <row r="88" spans="1:1" ht="15" customHeight="1" thickBot="1" x14ac:dyDescent="0.3">
      <c r="A88" s="62" t="s">
        <v>51</v>
      </c>
    </row>
    <row r="89" spans="1:1" ht="15" customHeight="1" thickBot="1" x14ac:dyDescent="0.3">
      <c r="A89" s="63"/>
    </row>
    <row r="90" spans="1:1" ht="21" customHeight="1" x14ac:dyDescent="0.25">
      <c r="A90" s="40" t="s">
        <v>52</v>
      </c>
    </row>
    <row r="91" spans="1:1" ht="21.75" customHeight="1" x14ac:dyDescent="0.25">
      <c r="A91" s="41" t="s">
        <v>53</v>
      </c>
    </row>
    <row r="92" spans="1:1" ht="15" customHeight="1" x14ac:dyDescent="0.25">
      <c r="A92" s="41"/>
    </row>
    <row r="93" spans="1:1" ht="72.75" customHeight="1" x14ac:dyDescent="0.25">
      <c r="A93" s="41" t="s">
        <v>54</v>
      </c>
    </row>
    <row r="94" spans="1:1" ht="15" customHeight="1" x14ac:dyDescent="0.25">
      <c r="A94" s="41"/>
    </row>
    <row r="95" spans="1:1" ht="28.5" customHeight="1" x14ac:dyDescent="0.25">
      <c r="A95" s="41" t="s">
        <v>55</v>
      </c>
    </row>
    <row r="96" spans="1:1" ht="15" customHeight="1" x14ac:dyDescent="0.25">
      <c r="A96" s="41"/>
    </row>
    <row r="97" spans="1:2" ht="53.25" customHeight="1" thickBot="1" x14ac:dyDescent="0.3">
      <c r="A97" s="41" t="s">
        <v>56</v>
      </c>
    </row>
    <row r="98" spans="1:2" ht="15" customHeight="1" x14ac:dyDescent="0.25">
      <c r="A98" s="53"/>
    </row>
    <row r="99" spans="1:2" ht="15" customHeight="1" x14ac:dyDescent="0.25">
      <c r="A99" s="59" t="s">
        <v>33</v>
      </c>
    </row>
    <row r="100" spans="1:2" ht="15" customHeight="1" thickBot="1" x14ac:dyDescent="0.3">
      <c r="A100" s="64" t="s">
        <v>57</v>
      </c>
    </row>
    <row r="101" spans="1:2" ht="15" customHeight="1" thickBot="1" x14ac:dyDescent="0.3">
      <c r="A101" s="48"/>
    </row>
    <row r="102" spans="1:2" ht="22.5" customHeight="1" x14ac:dyDescent="0.25">
      <c r="A102" s="40" t="s">
        <v>58</v>
      </c>
    </row>
    <row r="103" spans="1:2" ht="48.75" customHeight="1" x14ac:dyDescent="0.25">
      <c r="A103" s="41" t="s">
        <v>332</v>
      </c>
    </row>
    <row r="104" spans="1:2" ht="15" customHeight="1" x14ac:dyDescent="0.25">
      <c r="A104" s="41"/>
    </row>
    <row r="105" spans="1:2" ht="15" customHeight="1" x14ac:dyDescent="0.25">
      <c r="A105" s="65" t="s">
        <v>59</v>
      </c>
    </row>
    <row r="106" spans="1:2" ht="54.75" customHeight="1" x14ac:dyDescent="0.25">
      <c r="A106" s="41" t="s">
        <v>60</v>
      </c>
    </row>
    <row r="107" spans="1:2" ht="15" customHeight="1" x14ac:dyDescent="0.25">
      <c r="A107" s="41"/>
    </row>
    <row r="108" spans="1:2" ht="15" customHeight="1" x14ac:dyDescent="0.25">
      <c r="A108" s="65" t="s">
        <v>61</v>
      </c>
    </row>
    <row r="109" spans="1:2" ht="38.25" customHeight="1" x14ac:dyDescent="0.25">
      <c r="A109" s="66" t="s">
        <v>62</v>
      </c>
      <c r="B109" s="67"/>
    </row>
    <row r="110" spans="1:2" ht="15" customHeight="1" x14ac:dyDescent="0.25">
      <c r="A110" s="41"/>
      <c r="B110" s="68"/>
    </row>
    <row r="111" spans="1:2" ht="42.75" customHeight="1" x14ac:dyDescent="0.25">
      <c r="A111" s="41" t="s">
        <v>63</v>
      </c>
    </row>
    <row r="112" spans="1:2" ht="15" customHeight="1" x14ac:dyDescent="0.25">
      <c r="A112" s="41"/>
    </row>
    <row r="113" spans="1:1" ht="35.25" customHeight="1" x14ac:dyDescent="0.25">
      <c r="A113" s="41" t="s">
        <v>64</v>
      </c>
    </row>
    <row r="114" spans="1:1" ht="15.75" customHeight="1" x14ac:dyDescent="0.25">
      <c r="A114" s="41"/>
    </row>
    <row r="115" spans="1:1" ht="21" customHeight="1" x14ac:dyDescent="0.25">
      <c r="A115" s="41" t="s">
        <v>65</v>
      </c>
    </row>
    <row r="116" spans="1:1" ht="21" customHeight="1" x14ac:dyDescent="0.25">
      <c r="A116" s="41"/>
    </row>
    <row r="117" spans="1:1" ht="39" customHeight="1" x14ac:dyDescent="0.25">
      <c r="A117" s="41" t="s">
        <v>66</v>
      </c>
    </row>
    <row r="118" spans="1:1" ht="15" customHeight="1" x14ac:dyDescent="0.25">
      <c r="A118" s="41"/>
    </row>
    <row r="119" spans="1:1" ht="58.5" customHeight="1" x14ac:dyDescent="0.25">
      <c r="A119" s="41" t="s">
        <v>67</v>
      </c>
    </row>
    <row r="120" spans="1:1" ht="15" customHeight="1" x14ac:dyDescent="0.25">
      <c r="A120" s="41"/>
    </row>
    <row r="121" spans="1:1" ht="25.5" customHeight="1" x14ac:dyDescent="0.25">
      <c r="A121" s="42" t="s">
        <v>68</v>
      </c>
    </row>
    <row r="122" spans="1:1" ht="15" customHeight="1" x14ac:dyDescent="0.25">
      <c r="A122" s="41"/>
    </row>
    <row r="123" spans="1:1" ht="15" customHeight="1" x14ac:dyDescent="0.25">
      <c r="A123" s="69" t="s">
        <v>69</v>
      </c>
    </row>
    <row r="124" spans="1:1" ht="15" customHeight="1" x14ac:dyDescent="0.25">
      <c r="A124" s="70" t="s">
        <v>70</v>
      </c>
    </row>
    <row r="125" spans="1:1" ht="15" customHeight="1" x14ac:dyDescent="0.25">
      <c r="A125" s="70" t="s">
        <v>71</v>
      </c>
    </row>
    <row r="126" spans="1:1" ht="15" customHeight="1" x14ac:dyDescent="0.25">
      <c r="A126" s="70" t="s">
        <v>72</v>
      </c>
    </row>
    <row r="127" spans="1:1" ht="15" customHeight="1" x14ac:dyDescent="0.25">
      <c r="A127" s="70" t="s">
        <v>73</v>
      </c>
    </row>
    <row r="128" spans="1:1" ht="39.75" customHeight="1" x14ac:dyDescent="0.25">
      <c r="A128" s="71" t="s">
        <v>74</v>
      </c>
    </row>
    <row r="129" spans="1:1" ht="15" customHeight="1" x14ac:dyDescent="0.25">
      <c r="A129" s="72"/>
    </row>
    <row r="130" spans="1:1" ht="15" customHeight="1" x14ac:dyDescent="0.25">
      <c r="A130" s="65" t="s">
        <v>75</v>
      </c>
    </row>
    <row r="131" spans="1:1" ht="66" customHeight="1" x14ac:dyDescent="0.25">
      <c r="A131" s="41" t="s">
        <v>76</v>
      </c>
    </row>
    <row r="132" spans="1:1" ht="16.5" customHeight="1" x14ac:dyDescent="0.25">
      <c r="A132" s="41"/>
    </row>
    <row r="133" spans="1:1" ht="23.25" customHeight="1" x14ac:dyDescent="0.25">
      <c r="A133" s="41" t="s">
        <v>77</v>
      </c>
    </row>
    <row r="134" spans="1:1" ht="15" customHeight="1" x14ac:dyDescent="0.25">
      <c r="A134" s="41"/>
    </row>
    <row r="135" spans="1:1" ht="15" customHeight="1" x14ac:dyDescent="0.25">
      <c r="A135" s="69" t="s">
        <v>78</v>
      </c>
    </row>
    <row r="136" spans="1:1" ht="15" customHeight="1" x14ac:dyDescent="0.25">
      <c r="A136" s="70" t="s">
        <v>79</v>
      </c>
    </row>
    <row r="137" spans="1:1" ht="15" customHeight="1" x14ac:dyDescent="0.25">
      <c r="A137" s="70" t="s">
        <v>80</v>
      </c>
    </row>
    <row r="138" spans="1:1" ht="15" customHeight="1" x14ac:dyDescent="0.25">
      <c r="A138" s="70" t="s">
        <v>81</v>
      </c>
    </row>
    <row r="139" spans="1:1" ht="15" customHeight="1" x14ac:dyDescent="0.25">
      <c r="A139" s="70" t="s">
        <v>82</v>
      </c>
    </row>
    <row r="140" spans="1:1" ht="15" customHeight="1" x14ac:dyDescent="0.25">
      <c r="A140" s="70" t="s">
        <v>83</v>
      </c>
    </row>
    <row r="141" spans="1:1" ht="15" customHeight="1" x14ac:dyDescent="0.25">
      <c r="A141" s="72"/>
    </row>
    <row r="142" spans="1:1" ht="15" customHeight="1" x14ac:dyDescent="0.25">
      <c r="A142" s="42" t="s">
        <v>84</v>
      </c>
    </row>
    <row r="143" spans="1:1" ht="15" customHeight="1" x14ac:dyDescent="0.25">
      <c r="A143" s="41"/>
    </row>
    <row r="144" spans="1:1" ht="15" customHeight="1" x14ac:dyDescent="0.25">
      <c r="A144" s="65" t="s">
        <v>85</v>
      </c>
    </row>
    <row r="145" spans="1:2" ht="42.75" customHeight="1" x14ac:dyDescent="0.25">
      <c r="A145" s="41" t="s">
        <v>86</v>
      </c>
      <c r="B145" s="67"/>
    </row>
    <row r="146" spans="1:2" ht="15" customHeight="1" x14ac:dyDescent="0.25">
      <c r="A146" s="41"/>
      <c r="B146" s="67"/>
    </row>
    <row r="147" spans="1:2" ht="26.25" customHeight="1" x14ac:dyDescent="0.25">
      <c r="A147" s="41" t="s">
        <v>87</v>
      </c>
    </row>
    <row r="148" spans="1:2" ht="15" customHeight="1" x14ac:dyDescent="0.25">
      <c r="A148" s="41"/>
    </row>
    <row r="149" spans="1:2" ht="24" customHeight="1" thickBot="1" x14ac:dyDescent="0.3">
      <c r="A149" s="41" t="s">
        <v>88</v>
      </c>
    </row>
    <row r="150" spans="1:2" ht="15" customHeight="1" x14ac:dyDescent="0.25">
      <c r="A150" s="58"/>
    </row>
    <row r="151" spans="1:2" ht="21.75" customHeight="1" x14ac:dyDescent="0.25">
      <c r="A151" s="73" t="s">
        <v>333</v>
      </c>
    </row>
    <row r="152" spans="1:2" ht="22.5" customHeight="1" x14ac:dyDescent="0.25">
      <c r="A152" s="60" t="s">
        <v>89</v>
      </c>
    </row>
    <row r="153" spans="1:2" ht="18.75" customHeight="1" x14ac:dyDescent="0.25">
      <c r="A153" s="60" t="s">
        <v>90</v>
      </c>
    </row>
    <row r="154" spans="1:2" ht="19.5" customHeight="1" x14ac:dyDescent="0.25">
      <c r="A154" s="60" t="s">
        <v>91</v>
      </c>
    </row>
    <row r="155" spans="1:2" ht="21" customHeight="1" x14ac:dyDescent="0.25">
      <c r="A155" s="60" t="s">
        <v>92</v>
      </c>
    </row>
    <row r="156" spans="1:2" ht="21.75" customHeight="1" x14ac:dyDescent="0.25">
      <c r="A156" s="60" t="s">
        <v>93</v>
      </c>
    </row>
    <row r="157" spans="1:2" ht="18" customHeight="1" x14ac:dyDescent="0.25">
      <c r="A157" s="60" t="s">
        <v>94</v>
      </c>
    </row>
    <row r="158" spans="1:2" ht="19.5" customHeight="1" x14ac:dyDescent="0.25">
      <c r="A158" s="60" t="s">
        <v>95</v>
      </c>
    </row>
    <row r="159" spans="1:2" ht="18.75" customHeight="1" thickBot="1" x14ac:dyDescent="0.3">
      <c r="A159" s="62" t="s">
        <v>96</v>
      </c>
    </row>
    <row r="160" spans="1:2" ht="15" customHeight="1" thickBot="1" x14ac:dyDescent="0.3">
      <c r="A160" s="57"/>
    </row>
    <row r="161" spans="1:1" ht="24.75" customHeight="1" x14ac:dyDescent="0.25">
      <c r="A161" s="40" t="s">
        <v>97</v>
      </c>
    </row>
    <row r="162" spans="1:1" ht="68.25" customHeight="1" x14ac:dyDescent="0.25">
      <c r="A162" s="41" t="s">
        <v>98</v>
      </c>
    </row>
    <row r="163" spans="1:1" ht="15" customHeight="1" x14ac:dyDescent="0.25">
      <c r="A163" s="53"/>
    </row>
    <row r="164" spans="1:1" ht="24" customHeight="1" x14ac:dyDescent="0.25">
      <c r="A164" s="73" t="s">
        <v>333</v>
      </c>
    </row>
    <row r="165" spans="1:1" ht="17.25" customHeight="1" x14ac:dyDescent="0.25">
      <c r="A165" s="60" t="s">
        <v>99</v>
      </c>
    </row>
    <row r="166" spans="1:1" ht="19.5" customHeight="1" x14ac:dyDescent="0.25">
      <c r="A166" s="61" t="s">
        <v>100</v>
      </c>
    </row>
    <row r="167" spans="1:1" ht="21.75" customHeight="1" x14ac:dyDescent="0.25">
      <c r="A167" s="61" t="s">
        <v>101</v>
      </c>
    </row>
    <row r="168" spans="1:1" ht="21" customHeight="1" x14ac:dyDescent="0.25">
      <c r="A168" s="61" t="s">
        <v>102</v>
      </c>
    </row>
    <row r="169" spans="1:1" ht="19.5" customHeight="1" x14ac:dyDescent="0.25">
      <c r="A169" s="61" t="s">
        <v>50</v>
      </c>
    </row>
    <row r="170" spans="1:1" ht="15" customHeight="1" thickBot="1" x14ac:dyDescent="0.3">
      <c r="A170" s="48"/>
    </row>
    <row r="171" spans="1:1" ht="25.5" customHeight="1" x14ac:dyDescent="0.25">
      <c r="A171" s="74" t="s">
        <v>103</v>
      </c>
    </row>
    <row r="172" spans="1:1" ht="55.5" customHeight="1" x14ac:dyDescent="0.25">
      <c r="A172" s="41" t="s">
        <v>334</v>
      </c>
    </row>
    <row r="173" spans="1:1" ht="15" customHeight="1" x14ac:dyDescent="0.25">
      <c r="A173" s="41"/>
    </row>
    <row r="174" spans="1:1" ht="68.25" customHeight="1" x14ac:dyDescent="0.25">
      <c r="A174" s="75" t="s">
        <v>335</v>
      </c>
    </row>
    <row r="175" spans="1:1" ht="15" customHeight="1" x14ac:dyDescent="0.25">
      <c r="A175" s="41"/>
    </row>
    <row r="176" spans="1:1" ht="40.5" customHeight="1" thickBot="1" x14ac:dyDescent="0.3">
      <c r="A176" s="76" t="s">
        <v>336</v>
      </c>
    </row>
    <row r="177" spans="1:1" ht="15" customHeight="1" thickBot="1" x14ac:dyDescent="0.3">
      <c r="A177" s="48"/>
    </row>
    <row r="178" spans="1:1" ht="15" customHeight="1" x14ac:dyDescent="0.25">
      <c r="A178" s="74" t="s">
        <v>104</v>
      </c>
    </row>
    <row r="179" spans="1:1" ht="33.75" customHeight="1" x14ac:dyDescent="0.25">
      <c r="A179" s="41" t="s">
        <v>105</v>
      </c>
    </row>
    <row r="180" spans="1:1" ht="15" customHeight="1" x14ac:dyDescent="0.25">
      <c r="A180" s="41"/>
    </row>
    <row r="181" spans="1:1" ht="15" customHeight="1" x14ac:dyDescent="0.25">
      <c r="A181" s="77" t="s">
        <v>337</v>
      </c>
    </row>
    <row r="182" spans="1:1" ht="27" customHeight="1" x14ac:dyDescent="0.25">
      <c r="A182" s="70" t="s">
        <v>106</v>
      </c>
    </row>
    <row r="183" spans="1:1" ht="23.25" customHeight="1" x14ac:dyDescent="0.25">
      <c r="A183" s="70" t="s">
        <v>107</v>
      </c>
    </row>
    <row r="184" spans="1:1" ht="24" customHeight="1" x14ac:dyDescent="0.25">
      <c r="A184" s="70" t="s">
        <v>108</v>
      </c>
    </row>
    <row r="185" spans="1:1" ht="41.25" customHeight="1" x14ac:dyDescent="0.25">
      <c r="A185" s="71" t="s">
        <v>109</v>
      </c>
    </row>
    <row r="186" spans="1:1" ht="72.75" customHeight="1" thickBot="1" x14ac:dyDescent="0.3">
      <c r="A186" s="78" t="s">
        <v>110</v>
      </c>
    </row>
    <row r="187" spans="1:1" ht="15" customHeight="1" thickBot="1" x14ac:dyDescent="0.3">
      <c r="A187" s="57"/>
    </row>
    <row r="188" spans="1:1" ht="22.5" customHeight="1" x14ac:dyDescent="0.25">
      <c r="A188" s="74" t="s">
        <v>338</v>
      </c>
    </row>
    <row r="189" spans="1:1" ht="36.75" customHeight="1" x14ac:dyDescent="0.25">
      <c r="A189" s="41" t="s">
        <v>111</v>
      </c>
    </row>
    <row r="190" spans="1:1" ht="15" customHeight="1" x14ac:dyDescent="0.25">
      <c r="A190" s="41"/>
    </row>
    <row r="191" spans="1:1" ht="15" customHeight="1" x14ac:dyDescent="0.25">
      <c r="A191" s="41" t="s">
        <v>112</v>
      </c>
    </row>
    <row r="192" spans="1:1" ht="15" customHeight="1" x14ac:dyDescent="0.25">
      <c r="A192" s="41"/>
    </row>
    <row r="193" spans="1:1" ht="15" customHeight="1" x14ac:dyDescent="0.25">
      <c r="A193" s="41" t="s">
        <v>113</v>
      </c>
    </row>
    <row r="194" spans="1:1" ht="15" customHeight="1" x14ac:dyDescent="0.25">
      <c r="A194" s="41"/>
    </row>
    <row r="195" spans="1:1" ht="15" customHeight="1" x14ac:dyDescent="0.25">
      <c r="A195" s="41" t="s">
        <v>114</v>
      </c>
    </row>
    <row r="196" spans="1:1" ht="15" customHeight="1" x14ac:dyDescent="0.25">
      <c r="A196" s="41"/>
    </row>
    <row r="197" spans="1:1" ht="27" customHeight="1" x14ac:dyDescent="0.25">
      <c r="A197" s="41" t="s">
        <v>115</v>
      </c>
    </row>
    <row r="198" spans="1:1" ht="15" customHeight="1" x14ac:dyDescent="0.25">
      <c r="A198" s="41"/>
    </row>
    <row r="199" spans="1:1" ht="15" customHeight="1" thickBot="1" x14ac:dyDescent="0.3">
      <c r="A199" s="79" t="s">
        <v>116</v>
      </c>
    </row>
    <row r="200" spans="1:1" ht="15" customHeight="1" x14ac:dyDescent="0.25">
      <c r="A200" s="80"/>
    </row>
    <row r="201" spans="1:1" ht="15" customHeight="1" x14ac:dyDescent="0.25">
      <c r="A201" s="80"/>
    </row>
    <row r="202" spans="1:1" ht="15" customHeight="1" x14ac:dyDescent="0.25">
      <c r="A202" s="81" t="s">
        <v>117</v>
      </c>
    </row>
    <row r="203" spans="1:1" ht="15" customHeight="1" x14ac:dyDescent="0.25">
      <c r="A203" s="12" t="s">
        <v>339</v>
      </c>
    </row>
    <row r="204" spans="1:1" ht="15" customHeight="1" x14ac:dyDescent="0.25">
      <c r="A204" s="82" t="s">
        <v>118</v>
      </c>
    </row>
    <row r="205" spans="1:1" ht="15" customHeight="1" x14ac:dyDescent="0.25">
      <c r="A205" s="82" t="s">
        <v>119</v>
      </c>
    </row>
    <row r="206" spans="1:1" ht="15" customHeight="1" x14ac:dyDescent="0.25">
      <c r="A206" s="12"/>
    </row>
    <row r="207" spans="1:1" ht="15" customHeight="1" x14ac:dyDescent="0.25">
      <c r="A207" s="12" t="s">
        <v>340</v>
      </c>
    </row>
    <row r="208" spans="1:1" ht="15" customHeight="1" x14ac:dyDescent="0.25">
      <c r="A208" s="82" t="s">
        <v>120</v>
      </c>
    </row>
    <row r="209" spans="1:1" ht="15" customHeight="1" x14ac:dyDescent="0.25">
      <c r="A209" s="82" t="s">
        <v>121</v>
      </c>
    </row>
    <row r="210" spans="1:1" ht="15" customHeight="1" x14ac:dyDescent="0.25">
      <c r="A210" s="82" t="s">
        <v>122</v>
      </c>
    </row>
    <row r="211" spans="1:1" ht="15" customHeight="1" x14ac:dyDescent="0.25">
      <c r="A211" s="12"/>
    </row>
    <row r="212" spans="1:1" ht="15" customHeight="1" x14ac:dyDescent="0.25">
      <c r="A212" s="83" t="s">
        <v>123</v>
      </c>
    </row>
    <row r="213" spans="1:1" ht="15" customHeight="1" x14ac:dyDescent="0.25">
      <c r="A213" s="12"/>
    </row>
    <row r="214" spans="1:1" ht="15" customHeight="1" x14ac:dyDescent="0.25">
      <c r="A214" s="83" t="s">
        <v>124</v>
      </c>
    </row>
    <row r="215" spans="1:1" ht="15" customHeight="1" x14ac:dyDescent="0.25">
      <c r="A215" s="12" t="s">
        <v>125</v>
      </c>
    </row>
    <row r="216" spans="1:1" ht="15" customHeight="1" x14ac:dyDescent="0.25">
      <c r="A216" s="84" t="s">
        <v>126</v>
      </c>
    </row>
    <row r="217" spans="1:1" ht="15" customHeight="1" x14ac:dyDescent="0.25">
      <c r="A217" s="84" t="s">
        <v>127</v>
      </c>
    </row>
    <row r="218" spans="1:1" ht="15" customHeight="1" x14ac:dyDescent="0.25">
      <c r="A218" s="11"/>
    </row>
    <row r="219" spans="1:1" ht="15" customHeight="1" x14ac:dyDescent="0.25">
      <c r="A219" s="9"/>
    </row>
    <row r="220" spans="1:1" ht="15" customHeight="1" x14ac:dyDescent="0.25">
      <c r="A220" s="9"/>
    </row>
    <row r="221" spans="1:1" ht="15" customHeight="1" x14ac:dyDescent="0.25">
      <c r="A221" s="9"/>
    </row>
    <row r="222" spans="1:1" ht="15" customHeight="1" x14ac:dyDescent="0.25">
      <c r="A222" s="9"/>
    </row>
    <row r="223" spans="1:1" ht="15" customHeight="1" x14ac:dyDescent="0.25">
      <c r="A223" s="9"/>
    </row>
    <row r="224" spans="1:1" ht="15" customHeight="1" x14ac:dyDescent="0.25">
      <c r="A224" s="9"/>
    </row>
    <row r="225" spans="1:1" ht="15" customHeight="1" x14ac:dyDescent="0.25">
      <c r="A225" s="9"/>
    </row>
    <row r="226" spans="1:1" ht="15" customHeight="1" x14ac:dyDescent="0.25">
      <c r="A226" s="9"/>
    </row>
    <row r="227" spans="1:1" ht="15" customHeight="1" x14ac:dyDescent="0.25">
      <c r="A227" s="9"/>
    </row>
    <row r="228" spans="1:1" ht="15" customHeight="1" x14ac:dyDescent="0.25">
      <c r="A228" s="9"/>
    </row>
    <row r="229" spans="1:1" ht="15" customHeight="1" x14ac:dyDescent="0.25">
      <c r="A229" s="9"/>
    </row>
    <row r="230" spans="1:1" ht="15" customHeight="1" x14ac:dyDescent="0.25">
      <c r="A230" s="9"/>
    </row>
    <row r="231" spans="1:1" ht="15" customHeight="1" x14ac:dyDescent="0.25">
      <c r="A231" s="9"/>
    </row>
    <row r="232" spans="1:1" ht="15" customHeight="1" x14ac:dyDescent="0.25">
      <c r="A232" s="9"/>
    </row>
    <row r="233" spans="1:1" ht="15" customHeight="1" x14ac:dyDescent="0.25">
      <c r="A233" s="9"/>
    </row>
    <row r="234" spans="1:1" ht="15" customHeight="1" x14ac:dyDescent="0.25">
      <c r="A234" s="9"/>
    </row>
    <row r="235" spans="1:1" ht="15" customHeight="1" x14ac:dyDescent="0.25">
      <c r="A235" s="9"/>
    </row>
    <row r="236" spans="1:1" ht="15" customHeight="1" x14ac:dyDescent="0.25">
      <c r="A236" s="9"/>
    </row>
    <row r="237" spans="1:1" ht="15" customHeight="1" x14ac:dyDescent="0.25">
      <c r="A237" s="9"/>
    </row>
    <row r="238" spans="1:1" ht="15" customHeight="1" x14ac:dyDescent="0.25">
      <c r="A238" s="9"/>
    </row>
    <row r="239" spans="1:1" ht="15" customHeight="1" x14ac:dyDescent="0.25">
      <c r="A239" s="9"/>
    </row>
    <row r="240" spans="1:1" ht="15" customHeight="1" x14ac:dyDescent="0.25">
      <c r="A240" s="9"/>
    </row>
    <row r="241" spans="1:1" ht="15" customHeight="1" x14ac:dyDescent="0.25">
      <c r="A241" s="9"/>
    </row>
    <row r="242" spans="1:1" ht="15" customHeight="1" x14ac:dyDescent="0.25">
      <c r="A242" s="9"/>
    </row>
    <row r="243" spans="1:1" ht="15" customHeight="1" x14ac:dyDescent="0.25">
      <c r="A243" s="9"/>
    </row>
    <row r="244" spans="1:1" ht="15" customHeight="1" x14ac:dyDescent="0.25">
      <c r="A244" s="9"/>
    </row>
    <row r="245" spans="1:1" ht="15" customHeight="1" x14ac:dyDescent="0.25">
      <c r="A245" s="9"/>
    </row>
    <row r="246" spans="1:1" ht="15" customHeight="1" x14ac:dyDescent="0.25">
      <c r="A246" s="9"/>
    </row>
    <row r="247" spans="1:1" ht="15" customHeight="1" x14ac:dyDescent="0.25">
      <c r="A247" s="9"/>
    </row>
    <row r="248" spans="1:1" ht="15" customHeight="1" x14ac:dyDescent="0.25">
      <c r="A248" s="9"/>
    </row>
    <row r="249" spans="1:1" ht="15" customHeight="1" x14ac:dyDescent="0.25">
      <c r="A249" s="9"/>
    </row>
    <row r="250" spans="1:1" ht="15" customHeight="1" x14ac:dyDescent="0.25">
      <c r="A250" s="9"/>
    </row>
    <row r="251" spans="1:1" ht="15" customHeight="1" x14ac:dyDescent="0.25">
      <c r="A251" s="9"/>
    </row>
    <row r="252" spans="1:1" ht="15" customHeight="1" x14ac:dyDescent="0.25">
      <c r="A252" s="9"/>
    </row>
    <row r="253" spans="1:1" ht="15" customHeight="1" x14ac:dyDescent="0.25">
      <c r="A253" s="9"/>
    </row>
    <row r="254" spans="1:1" ht="15" customHeight="1" x14ac:dyDescent="0.25">
      <c r="A254" s="9"/>
    </row>
    <row r="255" spans="1:1" ht="15" customHeight="1" x14ac:dyDescent="0.25">
      <c r="A255" s="9"/>
    </row>
    <row r="256" spans="1:1" ht="15" customHeight="1" x14ac:dyDescent="0.25">
      <c r="A256" s="9"/>
    </row>
    <row r="257" spans="1:1" ht="15" customHeight="1" x14ac:dyDescent="0.25">
      <c r="A257" s="9"/>
    </row>
    <row r="258" spans="1:1" ht="15" customHeight="1" x14ac:dyDescent="0.25">
      <c r="A258" s="9"/>
    </row>
    <row r="259" spans="1:1" ht="15" customHeight="1" x14ac:dyDescent="0.25">
      <c r="A259" s="9"/>
    </row>
    <row r="260" spans="1:1" ht="15" customHeight="1" x14ac:dyDescent="0.25">
      <c r="A260" s="9"/>
    </row>
    <row r="261" spans="1:1" ht="15" customHeight="1" x14ac:dyDescent="0.25">
      <c r="A261" s="9"/>
    </row>
    <row r="262" spans="1:1" ht="15" customHeight="1" x14ac:dyDescent="0.25">
      <c r="A262" s="9"/>
    </row>
    <row r="263" spans="1:1" ht="15" customHeight="1" x14ac:dyDescent="0.25">
      <c r="A263" s="9"/>
    </row>
    <row r="264" spans="1:1" ht="15" customHeight="1" x14ac:dyDescent="0.25">
      <c r="A264" s="9"/>
    </row>
    <row r="265" spans="1:1" ht="15" customHeight="1" x14ac:dyDescent="0.25">
      <c r="A265" s="9"/>
    </row>
    <row r="266" spans="1:1" x14ac:dyDescent="0.25">
      <c r="A266" s="9"/>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sqref="A1:XFD1048576"/>
    </sheetView>
  </sheetViews>
  <sheetFormatPr defaultColWidth="9.140625" defaultRowHeight="18.75" x14ac:dyDescent="0.3"/>
  <cols>
    <col min="1" max="1" width="3.140625" style="3" customWidth="1"/>
    <col min="2" max="2" width="0.85546875" style="3"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7" x14ac:dyDescent="0.3">
      <c r="A1" s="85" t="s">
        <v>128</v>
      </c>
      <c r="B1" s="85"/>
      <c r="C1" s="85"/>
      <c r="D1" s="85"/>
      <c r="E1" s="85"/>
      <c r="F1" s="85"/>
      <c r="G1" s="4"/>
    </row>
    <row r="2" spans="1:7" x14ac:dyDescent="0.3">
      <c r="A2" s="86" t="s">
        <v>129</v>
      </c>
      <c r="B2" s="86"/>
      <c r="C2" s="86"/>
      <c r="D2" s="86"/>
      <c r="E2" s="86"/>
      <c r="F2" s="86"/>
      <c r="G2" s="5"/>
    </row>
    <row r="3" spans="1:7" x14ac:dyDescent="0.3">
      <c r="A3" s="86" t="s">
        <v>130</v>
      </c>
      <c r="B3" s="86"/>
      <c r="C3" s="86"/>
      <c r="D3" s="86"/>
      <c r="E3" s="86"/>
      <c r="F3" s="86"/>
      <c r="G3" s="5"/>
    </row>
    <row r="4" spans="1:7" x14ac:dyDescent="0.3">
      <c r="A4" s="87" t="s">
        <v>131</v>
      </c>
      <c r="B4" s="87"/>
      <c r="C4" s="87"/>
      <c r="D4" s="87"/>
      <c r="E4" s="87"/>
      <c r="F4" s="87"/>
      <c r="G4" s="5"/>
    </row>
    <row r="5" spans="1:7" ht="15" customHeight="1" x14ac:dyDescent="0.3">
      <c r="A5" s="88" t="s">
        <v>132</v>
      </c>
      <c r="B5" s="88"/>
      <c r="C5" s="88"/>
      <c r="D5" s="88" t="s">
        <v>133</v>
      </c>
      <c r="E5" s="89" t="s">
        <v>134</v>
      </c>
      <c r="F5" s="89" t="s">
        <v>135</v>
      </c>
    </row>
    <row r="6" spans="1:7" x14ac:dyDescent="0.3">
      <c r="A6" s="88"/>
      <c r="B6" s="88"/>
      <c r="C6" s="88"/>
      <c r="D6" s="89"/>
      <c r="E6" s="90"/>
      <c r="F6" s="90"/>
    </row>
    <row r="7" spans="1:7" s="6" customFormat="1" x14ac:dyDescent="0.25">
      <c r="A7" s="91" t="s">
        <v>136</v>
      </c>
      <c r="B7" s="92"/>
      <c r="C7" s="93" t="s">
        <v>137</v>
      </c>
      <c r="D7" s="94">
        <f>'3. Detailed Budget Template'!S15</f>
        <v>15600</v>
      </c>
      <c r="E7" s="94">
        <f>'3. Detailed Budget Template'!T15</f>
        <v>100</v>
      </c>
      <c r="F7" s="94">
        <f>'3. Detailed Budget Template'!U15</f>
        <v>15700</v>
      </c>
    </row>
    <row r="8" spans="1:7" s="6" customFormat="1" x14ac:dyDescent="0.25">
      <c r="A8" s="95" t="s">
        <v>138</v>
      </c>
      <c r="B8" s="96"/>
      <c r="C8" s="97" t="s">
        <v>139</v>
      </c>
      <c r="D8" s="94">
        <f>'3. Detailed Budget Template'!S18</f>
        <v>0</v>
      </c>
      <c r="E8" s="94">
        <f>'3. Detailed Budget Template'!T19</f>
        <v>0</v>
      </c>
      <c r="F8" s="94">
        <f>'3. Detailed Budget Template'!U19</f>
        <v>732.00000000000011</v>
      </c>
    </row>
    <row r="9" spans="1:7" ht="15.75" customHeight="1" x14ac:dyDescent="0.3">
      <c r="A9" s="95" t="s">
        <v>140</v>
      </c>
      <c r="B9" s="96"/>
      <c r="C9" s="97" t="s">
        <v>141</v>
      </c>
      <c r="D9" s="94">
        <f>'3. Detailed Budget Template'!S36</f>
        <v>2500</v>
      </c>
      <c r="E9" s="94">
        <f>'3. Detailed Budget Template'!T36</f>
        <v>0</v>
      </c>
      <c r="F9" s="94">
        <f>'3. Detailed Budget Template'!U36</f>
        <v>2500</v>
      </c>
    </row>
    <row r="10" spans="1:7" ht="17.25" customHeight="1" x14ac:dyDescent="0.3">
      <c r="A10" s="95" t="s">
        <v>142</v>
      </c>
      <c r="B10" s="96"/>
      <c r="C10" s="97" t="s">
        <v>143</v>
      </c>
      <c r="D10" s="94">
        <f>'3. Detailed Budget Template'!S45</f>
        <v>178100</v>
      </c>
      <c r="E10" s="94">
        <f>'3. Detailed Budget Template'!T45</f>
        <v>0</v>
      </c>
      <c r="F10" s="94">
        <f>'3. Detailed Budget Template'!U45</f>
        <v>178100</v>
      </c>
    </row>
    <row r="11" spans="1:7" x14ac:dyDescent="0.3">
      <c r="A11" s="95" t="s">
        <v>144</v>
      </c>
      <c r="B11" s="96"/>
      <c r="C11" s="97" t="s">
        <v>145</v>
      </c>
      <c r="D11" s="94">
        <f>'3. Detailed Budget Template'!S52</f>
        <v>3430</v>
      </c>
      <c r="E11" s="94">
        <f>'3. Detailed Budget Template'!T52</f>
        <v>0</v>
      </c>
      <c r="F11" s="94">
        <f>'3. Detailed Budget Template'!U52</f>
        <v>3430</v>
      </c>
    </row>
    <row r="12" spans="1:7" x14ac:dyDescent="0.3">
      <c r="A12" s="98" t="s">
        <v>146</v>
      </c>
      <c r="B12" s="99"/>
      <c r="C12" s="100" t="s">
        <v>147</v>
      </c>
      <c r="D12" s="94">
        <f>'3. Detailed Budget Template'!S60</f>
        <v>101619</v>
      </c>
      <c r="E12" s="94">
        <f>'3. Detailed Budget Template'!T60</f>
        <v>0</v>
      </c>
      <c r="F12" s="94">
        <f>'3. Detailed Budget Template'!U60</f>
        <v>101619</v>
      </c>
    </row>
    <row r="13" spans="1:7" ht="16.5" customHeight="1" x14ac:dyDescent="0.3">
      <c r="A13" s="91" t="s">
        <v>148</v>
      </c>
      <c r="B13" s="101"/>
      <c r="C13" s="93" t="s">
        <v>149</v>
      </c>
      <c r="D13" s="94">
        <f>'3. Detailed Budget Template'!S63</f>
        <v>0</v>
      </c>
      <c r="E13" s="94">
        <f>'3. Detailed Budget Template'!T63</f>
        <v>0</v>
      </c>
      <c r="F13" s="102">
        <f>'3. Detailed Budget Template'!U63</f>
        <v>0</v>
      </c>
    </row>
    <row r="14" spans="1:7" x14ac:dyDescent="0.3">
      <c r="A14" s="91" t="s">
        <v>150</v>
      </c>
      <c r="B14" s="101"/>
      <c r="C14" s="93" t="s">
        <v>151</v>
      </c>
      <c r="D14" s="94">
        <f>'3. Detailed Budget Template'!S68</f>
        <v>1501.61</v>
      </c>
      <c r="E14" s="102">
        <f>'3. Detailed Budget Template'!T68</f>
        <v>0</v>
      </c>
      <c r="F14" s="94">
        <f>'3. Detailed Budget Template'!U68</f>
        <v>1501.61</v>
      </c>
    </row>
    <row r="15" spans="1:7" x14ac:dyDescent="0.3">
      <c r="A15" s="91" t="s">
        <v>152</v>
      </c>
      <c r="B15" s="101"/>
      <c r="C15" s="103" t="s">
        <v>153</v>
      </c>
      <c r="D15" s="94">
        <f>'3. Detailed Budget Template'!S69</f>
        <v>303482.61</v>
      </c>
      <c r="E15" s="94">
        <f>'3. Detailed Budget Template'!T69</f>
        <v>100</v>
      </c>
      <c r="F15" s="94">
        <f>'3. Detailed Budget Template'!U69</f>
        <v>303582.61</v>
      </c>
    </row>
    <row r="16" spans="1:7" x14ac:dyDescent="0.3">
      <c r="A16" s="98" t="s">
        <v>154</v>
      </c>
      <c r="B16" s="99"/>
      <c r="C16" s="100" t="s">
        <v>155</v>
      </c>
      <c r="D16" s="94">
        <f>'3. Detailed Budget Template'!S70</f>
        <v>45522.391499999998</v>
      </c>
      <c r="E16" s="94">
        <f>'3. Detailed Budget Template'!T70</f>
        <v>0</v>
      </c>
      <c r="F16" s="94">
        <f>'3. Detailed Budget Template'!U70</f>
        <v>45522.391499999998</v>
      </c>
    </row>
    <row r="17" spans="1:134" s="2" customFormat="1" x14ac:dyDescent="0.3">
      <c r="A17" s="104" t="s">
        <v>156</v>
      </c>
      <c r="B17" s="105"/>
      <c r="C17" s="106" t="s">
        <v>157</v>
      </c>
      <c r="D17" s="107">
        <f>'3. Detailed Budget Template'!S71</f>
        <v>349005.00150000001</v>
      </c>
      <c r="E17" s="107">
        <f>'3. Detailed Budget Template'!T71</f>
        <v>100</v>
      </c>
      <c r="F17" s="107">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x14ac:dyDescent="0.3"/>
    <row r="19" spans="1:134" ht="15.75" customHeight="1" x14ac:dyDescent="0.3">
      <c r="A19" s="108" t="s">
        <v>158</v>
      </c>
      <c r="B19" s="108"/>
      <c r="C19" s="108"/>
      <c r="D19" s="108"/>
      <c r="E19" s="108"/>
      <c r="F19" s="108"/>
      <c r="G19" s="7"/>
    </row>
    <row r="20" spans="1:134" ht="15" customHeight="1" x14ac:dyDescent="0.3">
      <c r="A20" s="7"/>
      <c r="B20" s="7"/>
      <c r="C20" s="7"/>
      <c r="D20" s="7"/>
      <c r="E20" s="7"/>
      <c r="F20" s="7"/>
      <c r="G20" s="7"/>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zoomScale="90" zoomScaleNormal="100" zoomScaleSheetLayoutView="90" workbookViewId="0">
      <selection sqref="A1:XFD1048576"/>
    </sheetView>
  </sheetViews>
  <sheetFormatPr defaultColWidth="9.140625" defaultRowHeight="24.75" customHeight="1" x14ac:dyDescent="0.25"/>
  <cols>
    <col min="1" max="1" width="6.140625" style="20" customWidth="1"/>
    <col min="2" max="2" width="2.140625" style="20" customWidth="1"/>
    <col min="3" max="3" width="38" style="11" customWidth="1"/>
    <col min="4" max="4" width="14" style="11" customWidth="1"/>
    <col min="5" max="5" width="14.28515625" style="11" bestFit="1" customWidth="1"/>
    <col min="6" max="6" width="14.85546875" style="11" customWidth="1"/>
    <col min="7" max="7" width="12.85546875" style="11" bestFit="1" customWidth="1"/>
    <col min="8" max="8" width="17.28515625" style="21" customWidth="1"/>
    <col min="9" max="9" width="11.7109375" style="11" bestFit="1" customWidth="1"/>
    <col min="10" max="10" width="14.28515625" style="11" bestFit="1" customWidth="1"/>
    <col min="11" max="11" width="12.5703125" style="11" bestFit="1" customWidth="1"/>
    <col min="12" max="12" width="12.5703125" style="11" customWidth="1"/>
    <col min="13" max="13" width="16" style="21" customWidth="1"/>
    <col min="14" max="14" width="12.140625" style="11" customWidth="1"/>
    <col min="15" max="15" width="14.28515625" style="11" bestFit="1" customWidth="1"/>
    <col min="16" max="16" width="12.42578125" style="11" bestFit="1" customWidth="1"/>
    <col min="17" max="17" width="12.85546875" style="11" bestFit="1" customWidth="1"/>
    <col min="18" max="18" width="17.5703125" style="21" customWidth="1"/>
    <col min="19" max="19" width="29.42578125" style="22" customWidth="1"/>
    <col min="20" max="20" width="16.7109375" style="22" customWidth="1"/>
    <col min="21" max="21" width="18" style="22" customWidth="1"/>
    <col min="22" max="16384" width="9.140625" style="11"/>
  </cols>
  <sheetData>
    <row r="1" spans="1:161" ht="24.75" customHeight="1" x14ac:dyDescent="0.25">
      <c r="A1" s="109" t="s">
        <v>159</v>
      </c>
      <c r="B1" s="109"/>
      <c r="C1" s="109"/>
      <c r="D1" s="109"/>
      <c r="E1" s="109"/>
      <c r="F1" s="109"/>
      <c r="G1" s="109"/>
      <c r="H1" s="109"/>
      <c r="I1" s="109"/>
      <c r="J1" s="109"/>
      <c r="K1" s="109"/>
      <c r="L1" s="109"/>
      <c r="M1" s="109"/>
      <c r="N1" s="109"/>
      <c r="O1" s="109"/>
      <c r="P1" s="109"/>
      <c r="Q1" s="109"/>
      <c r="R1" s="109"/>
      <c r="S1" s="109"/>
      <c r="T1" s="109"/>
      <c r="U1" s="109"/>
    </row>
    <row r="2" spans="1:161" ht="24.75" customHeight="1" x14ac:dyDescent="0.25">
      <c r="A2" s="110" t="s">
        <v>160</v>
      </c>
      <c r="B2" s="110"/>
      <c r="C2" s="110"/>
      <c r="D2" s="110"/>
      <c r="E2" s="110"/>
      <c r="F2" s="110"/>
      <c r="G2" s="110"/>
      <c r="H2" s="110"/>
      <c r="I2" s="110"/>
      <c r="J2" s="110"/>
      <c r="K2" s="110"/>
      <c r="L2" s="110"/>
      <c r="M2" s="110"/>
      <c r="N2" s="110"/>
      <c r="O2" s="110"/>
      <c r="P2" s="110" t="s">
        <v>129</v>
      </c>
      <c r="Q2" s="110"/>
      <c r="R2" s="110"/>
      <c r="S2" s="110"/>
      <c r="T2" s="110"/>
      <c r="U2" s="110"/>
    </row>
    <row r="3" spans="1:161" ht="24.75" customHeight="1" x14ac:dyDescent="0.25">
      <c r="A3" s="110" t="s">
        <v>130</v>
      </c>
      <c r="B3" s="110"/>
      <c r="C3" s="110"/>
      <c r="D3" s="110"/>
      <c r="E3" s="110"/>
      <c r="F3" s="110"/>
      <c r="G3" s="110"/>
      <c r="H3" s="110"/>
      <c r="I3" s="110"/>
      <c r="J3" s="110"/>
      <c r="K3" s="110"/>
      <c r="L3" s="110"/>
      <c r="M3" s="110"/>
      <c r="N3" s="110"/>
      <c r="O3" s="110"/>
      <c r="P3" s="110" t="s">
        <v>130</v>
      </c>
      <c r="Q3" s="110"/>
      <c r="R3" s="110"/>
      <c r="S3" s="110"/>
      <c r="T3" s="110"/>
      <c r="U3" s="110"/>
    </row>
    <row r="4" spans="1:161" ht="24.75" customHeight="1" x14ac:dyDescent="0.25">
      <c r="A4" s="110" t="s">
        <v>131</v>
      </c>
      <c r="B4" s="110"/>
      <c r="C4" s="110"/>
      <c r="D4" s="110"/>
      <c r="E4" s="110"/>
      <c r="F4" s="110"/>
      <c r="G4" s="110"/>
      <c r="H4" s="110"/>
      <c r="I4" s="110"/>
      <c r="J4" s="110"/>
      <c r="K4" s="110"/>
      <c r="L4" s="110"/>
      <c r="M4" s="110"/>
      <c r="N4" s="110"/>
      <c r="O4" s="110"/>
      <c r="P4" s="110" t="s">
        <v>130</v>
      </c>
      <c r="Q4" s="110"/>
      <c r="R4" s="110"/>
      <c r="S4" s="110"/>
      <c r="T4" s="110"/>
      <c r="U4" s="110"/>
    </row>
    <row r="6" spans="1:161" s="12" customFormat="1" ht="24.75" customHeight="1" x14ac:dyDescent="0.25">
      <c r="A6" s="111" t="s">
        <v>132</v>
      </c>
      <c r="B6" s="111"/>
      <c r="C6" s="112"/>
      <c r="D6" s="113" t="s">
        <v>161</v>
      </c>
      <c r="E6" s="114"/>
      <c r="F6" s="114"/>
      <c r="G6" s="115"/>
      <c r="H6" s="116" t="s">
        <v>162</v>
      </c>
      <c r="I6" s="113" t="s">
        <v>161</v>
      </c>
      <c r="J6" s="114"/>
      <c r="K6" s="114"/>
      <c r="L6" s="115"/>
      <c r="M6" s="116" t="s">
        <v>163</v>
      </c>
      <c r="N6" s="113" t="s">
        <v>161</v>
      </c>
      <c r="O6" s="114"/>
      <c r="P6" s="114"/>
      <c r="Q6" s="115"/>
      <c r="R6" s="117" t="s">
        <v>164</v>
      </c>
      <c r="S6" s="118" t="s">
        <v>165</v>
      </c>
      <c r="T6" s="119" t="s">
        <v>166</v>
      </c>
      <c r="U6" s="119" t="s">
        <v>167</v>
      </c>
    </row>
    <row r="7" spans="1:161" s="12" customFormat="1" ht="63.75" customHeight="1" x14ac:dyDescent="0.25">
      <c r="A7" s="111"/>
      <c r="B7" s="111"/>
      <c r="C7" s="112"/>
      <c r="D7" s="120" t="s">
        <v>168</v>
      </c>
      <c r="E7" s="121" t="s">
        <v>169</v>
      </c>
      <c r="F7" s="121" t="s">
        <v>169</v>
      </c>
      <c r="G7" s="122" t="s">
        <v>170</v>
      </c>
      <c r="H7" s="123"/>
      <c r="I7" s="120" t="s">
        <v>168</v>
      </c>
      <c r="J7" s="121" t="s">
        <v>169</v>
      </c>
      <c r="K7" s="121" t="s">
        <v>169</v>
      </c>
      <c r="L7" s="121" t="s">
        <v>170</v>
      </c>
      <c r="M7" s="124"/>
      <c r="N7" s="120" t="s">
        <v>168</v>
      </c>
      <c r="O7" s="121" t="s">
        <v>171</v>
      </c>
      <c r="P7" s="121" t="s">
        <v>169</v>
      </c>
      <c r="Q7" s="121" t="s">
        <v>170</v>
      </c>
      <c r="R7" s="125"/>
      <c r="S7" s="126"/>
      <c r="T7" s="119"/>
      <c r="U7" s="119"/>
    </row>
    <row r="8" spans="1:161" s="24" customFormat="1" ht="36.75" customHeight="1" x14ac:dyDescent="0.25">
      <c r="A8" s="127" t="s">
        <v>136</v>
      </c>
      <c r="B8" s="128"/>
      <c r="C8" s="129" t="s">
        <v>172</v>
      </c>
      <c r="D8" s="130" t="s">
        <v>173</v>
      </c>
      <c r="E8" s="131" t="s">
        <v>174</v>
      </c>
      <c r="F8" s="131" t="s">
        <v>175</v>
      </c>
      <c r="G8" s="131" t="s">
        <v>176</v>
      </c>
      <c r="H8" s="132"/>
      <c r="I8" s="130" t="s">
        <v>173</v>
      </c>
      <c r="J8" s="131" t="s">
        <v>174</v>
      </c>
      <c r="K8" s="131" t="s">
        <v>175</v>
      </c>
      <c r="L8" s="131" t="s">
        <v>176</v>
      </c>
      <c r="M8" s="132"/>
      <c r="N8" s="130" t="s">
        <v>177</v>
      </c>
      <c r="O8" s="131" t="s">
        <v>174</v>
      </c>
      <c r="P8" s="131" t="s">
        <v>175</v>
      </c>
      <c r="Q8" s="131" t="s">
        <v>176</v>
      </c>
      <c r="R8" s="132"/>
      <c r="S8" s="133"/>
      <c r="T8" s="134"/>
      <c r="U8" s="134"/>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row>
    <row r="9" spans="1:161" s="13" customFormat="1" ht="24.75" customHeight="1" x14ac:dyDescent="0.25">
      <c r="A9" s="135" t="s">
        <v>178</v>
      </c>
      <c r="B9" s="136"/>
      <c r="C9" s="137" t="s">
        <v>179</v>
      </c>
      <c r="D9" s="138"/>
      <c r="E9" s="139"/>
      <c r="F9" s="139"/>
      <c r="G9" s="139"/>
      <c r="H9" s="140"/>
      <c r="I9" s="138"/>
      <c r="J9" s="139"/>
      <c r="K9" s="139"/>
      <c r="L9" s="139"/>
      <c r="M9" s="140"/>
      <c r="N9" s="141"/>
      <c r="O9" s="142"/>
      <c r="P9" s="142"/>
      <c r="Q9" s="142"/>
      <c r="R9" s="143"/>
      <c r="S9" s="144"/>
      <c r="T9" s="145"/>
      <c r="U9" s="146"/>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row>
    <row r="10" spans="1:161" ht="24.75" customHeight="1" x14ac:dyDescent="0.25">
      <c r="A10" s="147" t="s">
        <v>180</v>
      </c>
      <c r="B10" s="148"/>
      <c r="C10" s="149" t="s">
        <v>181</v>
      </c>
      <c r="D10" s="150">
        <v>12</v>
      </c>
      <c r="E10" s="151">
        <v>1</v>
      </c>
      <c r="F10" s="152">
        <v>1000</v>
      </c>
      <c r="G10" s="153">
        <v>1</v>
      </c>
      <c r="H10" s="154">
        <f>SUM(D10*E10*F10*G10)</f>
        <v>12000</v>
      </c>
      <c r="I10" s="150">
        <v>12</v>
      </c>
      <c r="J10" s="155">
        <v>1</v>
      </c>
      <c r="K10" s="152">
        <v>100</v>
      </c>
      <c r="L10" s="153">
        <v>1</v>
      </c>
      <c r="M10" s="154">
        <f>SUM(I10*J10*K10*L10)</f>
        <v>1200</v>
      </c>
      <c r="N10" s="156">
        <v>12</v>
      </c>
      <c r="O10" s="157">
        <v>1</v>
      </c>
      <c r="P10" s="158">
        <v>100</v>
      </c>
      <c r="Q10" s="159">
        <v>1</v>
      </c>
      <c r="R10" s="160">
        <f>SUM(N10*O10*P10*Q10)</f>
        <v>1200</v>
      </c>
      <c r="S10" s="161">
        <f>SUM(H10+M10+R10)</f>
        <v>14400</v>
      </c>
      <c r="T10" s="162">
        <v>100</v>
      </c>
      <c r="U10" s="162">
        <f>S10+T10</f>
        <v>14500</v>
      </c>
    </row>
    <row r="11" spans="1:161" ht="24.75" customHeight="1" x14ac:dyDescent="0.25">
      <c r="A11" s="147" t="s">
        <v>182</v>
      </c>
      <c r="B11" s="148"/>
      <c r="C11" s="163" t="s">
        <v>183</v>
      </c>
      <c r="D11" s="164"/>
      <c r="E11" s="165"/>
      <c r="F11" s="166"/>
      <c r="G11" s="167"/>
      <c r="H11" s="168">
        <f>SUM(D11*E11*F11*G11)</f>
        <v>0</v>
      </c>
      <c r="I11" s="164"/>
      <c r="J11" s="169"/>
      <c r="K11" s="166"/>
      <c r="L11" s="167"/>
      <c r="M11" s="168">
        <f>SUM(I11*J11*K11*L11)</f>
        <v>0</v>
      </c>
      <c r="N11" s="170"/>
      <c r="O11" s="171"/>
      <c r="P11" s="172"/>
      <c r="Q11" s="173"/>
      <c r="R11" s="174">
        <f>SUM(N11*O11*P11*Q11)</f>
        <v>0</v>
      </c>
      <c r="S11" s="175">
        <f>SUM(H11+M11+R11)</f>
        <v>0</v>
      </c>
      <c r="T11" s="176"/>
      <c r="U11" s="176">
        <f>S11+T11</f>
        <v>0</v>
      </c>
    </row>
    <row r="12" spans="1:161" s="13" customFormat="1" ht="24.75" customHeight="1" x14ac:dyDescent="0.25">
      <c r="A12" s="177" t="s">
        <v>184</v>
      </c>
      <c r="B12" s="178"/>
      <c r="C12" s="179" t="s">
        <v>185</v>
      </c>
      <c r="D12" s="138"/>
      <c r="E12" s="139"/>
      <c r="F12" s="139"/>
      <c r="G12" s="139"/>
      <c r="H12" s="140"/>
      <c r="I12" s="138"/>
      <c r="J12" s="139"/>
      <c r="K12" s="139"/>
      <c r="L12" s="139"/>
      <c r="M12" s="140"/>
      <c r="N12" s="180"/>
      <c r="O12" s="181"/>
      <c r="P12" s="181"/>
      <c r="Q12" s="181"/>
      <c r="R12" s="182"/>
      <c r="S12" s="144"/>
      <c r="T12" s="145"/>
      <c r="U12" s="146"/>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row>
    <row r="13" spans="1:161" ht="24.75" customHeight="1" x14ac:dyDescent="0.25">
      <c r="A13" s="147" t="s">
        <v>186</v>
      </c>
      <c r="B13" s="148"/>
      <c r="C13" s="149" t="s">
        <v>187</v>
      </c>
      <c r="D13" s="183"/>
      <c r="E13" s="184"/>
      <c r="F13" s="185"/>
      <c r="G13" s="186"/>
      <c r="H13" s="187">
        <f>SUM(D13*E13*F13*G13)</f>
        <v>0</v>
      </c>
      <c r="I13" s="164"/>
      <c r="J13" s="169"/>
      <c r="K13" s="166"/>
      <c r="L13" s="167"/>
      <c r="M13" s="187"/>
      <c r="N13" s="188"/>
      <c r="O13" s="189"/>
      <c r="P13" s="190"/>
      <c r="Q13" s="191"/>
      <c r="R13" s="192">
        <f>SUM(N13*O13*P13*Q13)</f>
        <v>0</v>
      </c>
      <c r="S13" s="175">
        <f>SUM(H13+M13+R13)</f>
        <v>0</v>
      </c>
      <c r="T13" s="176"/>
      <c r="U13" s="176">
        <f>S13+T13</f>
        <v>0</v>
      </c>
    </row>
    <row r="14" spans="1:161" ht="24.75" customHeight="1" x14ac:dyDescent="0.25">
      <c r="A14" s="193" t="s">
        <v>188</v>
      </c>
      <c r="B14" s="194"/>
      <c r="C14" s="149" t="s">
        <v>189</v>
      </c>
      <c r="D14" s="183">
        <v>12</v>
      </c>
      <c r="E14" s="184">
        <v>1</v>
      </c>
      <c r="F14" s="185">
        <v>100</v>
      </c>
      <c r="G14" s="186">
        <v>1</v>
      </c>
      <c r="H14" s="195">
        <f>SUM(D14*E14*F14*G14)</f>
        <v>1200</v>
      </c>
      <c r="I14" s="164"/>
      <c r="J14" s="165"/>
      <c r="K14" s="166"/>
      <c r="L14" s="167"/>
      <c r="M14" s="196">
        <f>SUM(I14*J14*K14*L14)</f>
        <v>0</v>
      </c>
      <c r="N14" s="164"/>
      <c r="O14" s="165"/>
      <c r="P14" s="166"/>
      <c r="Q14" s="167"/>
      <c r="R14" s="197">
        <f>SUM(N14*O14*P14*Q14)</f>
        <v>0</v>
      </c>
      <c r="S14" s="175">
        <f>SUM(H14+M14+R14)</f>
        <v>1200</v>
      </c>
      <c r="T14" s="176"/>
      <c r="U14" s="176">
        <f>S14+T14</f>
        <v>1200</v>
      </c>
    </row>
    <row r="15" spans="1:161" s="14" customFormat="1" ht="24.75" customHeight="1" x14ac:dyDescent="0.25">
      <c r="A15" s="198" t="s">
        <v>190</v>
      </c>
      <c r="B15" s="199"/>
      <c r="C15" s="199"/>
      <c r="D15" s="200"/>
      <c r="E15" s="201"/>
      <c r="F15" s="201"/>
      <c r="G15" s="201"/>
      <c r="H15" s="202">
        <f>SUM(H10:H14)</f>
        <v>13200</v>
      </c>
      <c r="I15" s="200"/>
      <c r="J15" s="201"/>
      <c r="K15" s="201"/>
      <c r="L15" s="201"/>
      <c r="M15" s="202">
        <f>SUM(M10:M14)</f>
        <v>1200</v>
      </c>
      <c r="N15" s="203"/>
      <c r="O15" s="204"/>
      <c r="P15" s="205"/>
      <c r="Q15" s="206"/>
      <c r="R15" s="207">
        <f>SUM(R10:R14)</f>
        <v>1200</v>
      </c>
      <c r="S15" s="208">
        <f>SUM(S10:S14)</f>
        <v>15600</v>
      </c>
      <c r="T15" s="209">
        <f>SUM(T10:T14)</f>
        <v>100</v>
      </c>
      <c r="U15" s="209">
        <f>S15+T15</f>
        <v>15700</v>
      </c>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row>
    <row r="16" spans="1:161" s="26" customFormat="1" ht="39.75" customHeight="1" x14ac:dyDescent="0.25">
      <c r="A16" s="127" t="s">
        <v>138</v>
      </c>
      <c r="B16" s="128"/>
      <c r="C16" s="129" t="s">
        <v>139</v>
      </c>
      <c r="D16" s="130" t="s">
        <v>173</v>
      </c>
      <c r="E16" s="210" t="s">
        <v>191</v>
      </c>
      <c r="F16" s="210" t="s">
        <v>175</v>
      </c>
      <c r="G16" s="131" t="s">
        <v>176</v>
      </c>
      <c r="H16" s="211"/>
      <c r="I16" s="130" t="s">
        <v>173</v>
      </c>
      <c r="J16" s="210" t="s">
        <v>191</v>
      </c>
      <c r="K16" s="210" t="s">
        <v>175</v>
      </c>
      <c r="L16" s="131" t="s">
        <v>176</v>
      </c>
      <c r="M16" s="211"/>
      <c r="N16" s="130" t="s">
        <v>173</v>
      </c>
      <c r="O16" s="210" t="s">
        <v>191</v>
      </c>
      <c r="P16" s="210" t="s">
        <v>175</v>
      </c>
      <c r="Q16" s="131" t="s">
        <v>176</v>
      </c>
      <c r="R16" s="132"/>
      <c r="S16" s="133"/>
      <c r="T16" s="134"/>
      <c r="U16" s="134"/>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row>
    <row r="17" spans="1:161" ht="15.75" x14ac:dyDescent="0.25">
      <c r="A17" s="212" t="s">
        <v>192</v>
      </c>
      <c r="B17" s="213"/>
      <c r="C17" s="163" t="s">
        <v>193</v>
      </c>
      <c r="D17" s="183">
        <v>12</v>
      </c>
      <c r="E17" s="186">
        <v>0.05</v>
      </c>
      <c r="F17" s="185">
        <v>1000</v>
      </c>
      <c r="G17" s="186">
        <v>1</v>
      </c>
      <c r="H17" s="214">
        <f>SUM(D17*E17*F17*G17)</f>
        <v>600.00000000000011</v>
      </c>
      <c r="I17" s="183">
        <v>12</v>
      </c>
      <c r="J17" s="186">
        <v>0.03</v>
      </c>
      <c r="K17" s="185">
        <v>200</v>
      </c>
      <c r="L17" s="186">
        <v>1</v>
      </c>
      <c r="M17" s="214">
        <f>SUM(I17*J17*K17*L17)</f>
        <v>72</v>
      </c>
      <c r="N17" s="215">
        <v>12</v>
      </c>
      <c r="O17" s="216">
        <v>0.02</v>
      </c>
      <c r="P17" s="217">
        <v>500</v>
      </c>
      <c r="Q17" s="216">
        <v>0.5</v>
      </c>
      <c r="R17" s="218">
        <f>SUM(N17*O17*P17*Q17)</f>
        <v>60</v>
      </c>
      <c r="S17" s="161">
        <f>SUM(H17+M17+R17)</f>
        <v>732.00000000000011</v>
      </c>
      <c r="T17" s="176"/>
      <c r="U17" s="162">
        <f>S17+T17</f>
        <v>732.00000000000011</v>
      </c>
    </row>
    <row r="18" spans="1:161" ht="15.75" x14ac:dyDescent="0.25">
      <c r="A18" s="147" t="s">
        <v>194</v>
      </c>
      <c r="B18" s="148"/>
      <c r="C18" s="163" t="s">
        <v>195</v>
      </c>
      <c r="D18" s="219"/>
      <c r="E18" s="220"/>
      <c r="F18" s="221"/>
      <c r="G18" s="220"/>
      <c r="H18" s="187">
        <f>SUM(D18*E18*F18*G18)</f>
        <v>0</v>
      </c>
      <c r="I18" s="219"/>
      <c r="J18" s="220"/>
      <c r="K18" s="221"/>
      <c r="L18" s="220"/>
      <c r="M18" s="222">
        <f>SUM(I18*J18*K18*L18)</f>
        <v>0</v>
      </c>
      <c r="N18" s="223"/>
      <c r="O18" s="224"/>
      <c r="P18" s="225"/>
      <c r="Q18" s="224"/>
      <c r="R18" s="226">
        <f>SUM(N18*O18*P18*Q18)</f>
        <v>0</v>
      </c>
      <c r="S18" s="175">
        <f>SUM(H18+M18+R18)</f>
        <v>0</v>
      </c>
      <c r="T18" s="176"/>
      <c r="U18" s="176">
        <f>S18+T18</f>
        <v>0</v>
      </c>
    </row>
    <row r="19" spans="1:161" s="14" customFormat="1" ht="24.75" customHeight="1" x14ac:dyDescent="0.25">
      <c r="A19" s="198" t="s">
        <v>196</v>
      </c>
      <c r="B19" s="199"/>
      <c r="C19" s="199"/>
      <c r="D19" s="200"/>
      <c r="E19" s="201"/>
      <c r="F19" s="201"/>
      <c r="G19" s="201"/>
      <c r="H19" s="227">
        <f>SUM(H17:H18)</f>
        <v>600.00000000000011</v>
      </c>
      <c r="I19" s="200"/>
      <c r="J19" s="201"/>
      <c r="K19" s="201"/>
      <c r="L19" s="201"/>
      <c r="M19" s="227">
        <f>SUM(M17:M18)</f>
        <v>72</v>
      </c>
      <c r="N19" s="203"/>
      <c r="O19" s="204"/>
      <c r="P19" s="205"/>
      <c r="Q19" s="206"/>
      <c r="R19" s="207">
        <f>SUM(R17:R18)</f>
        <v>60</v>
      </c>
      <c r="S19" s="208">
        <f>SUM(S17:S18)</f>
        <v>732.00000000000011</v>
      </c>
      <c r="T19" s="209">
        <f>SUM(T17:T18)</f>
        <v>0</v>
      </c>
      <c r="U19" s="209">
        <f>S19+T19</f>
        <v>732.00000000000011</v>
      </c>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row>
    <row r="20" spans="1:161" s="26" customFormat="1" ht="25.5" customHeight="1" x14ac:dyDescent="0.25">
      <c r="A20" s="127" t="s">
        <v>140</v>
      </c>
      <c r="B20" s="128"/>
      <c r="C20" s="129" t="s">
        <v>141</v>
      </c>
      <c r="D20" s="130" t="s">
        <v>197</v>
      </c>
      <c r="E20" s="131" t="s">
        <v>198</v>
      </c>
      <c r="F20" s="131" t="s">
        <v>199</v>
      </c>
      <c r="G20" s="131" t="s">
        <v>200</v>
      </c>
      <c r="H20" s="132"/>
      <c r="I20" s="130" t="s">
        <v>197</v>
      </c>
      <c r="J20" s="131" t="s">
        <v>201</v>
      </c>
      <c r="K20" s="131" t="s">
        <v>202</v>
      </c>
      <c r="L20" s="131" t="s">
        <v>200</v>
      </c>
      <c r="M20" s="132"/>
      <c r="N20" s="130" t="s">
        <v>197</v>
      </c>
      <c r="O20" s="131" t="s">
        <v>201</v>
      </c>
      <c r="P20" s="131" t="s">
        <v>202</v>
      </c>
      <c r="Q20" s="131" t="s">
        <v>200</v>
      </c>
      <c r="R20" s="132"/>
      <c r="S20" s="133"/>
      <c r="T20" s="134"/>
      <c r="U20" s="134"/>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row>
    <row r="21" spans="1:161" ht="24.75" customHeight="1" x14ac:dyDescent="0.25">
      <c r="A21" s="228" t="s">
        <v>203</v>
      </c>
      <c r="B21" s="229"/>
      <c r="C21" s="230" t="s">
        <v>204</v>
      </c>
      <c r="D21" s="231"/>
      <c r="E21" s="230"/>
      <c r="F21" s="230"/>
      <c r="G21" s="230"/>
      <c r="H21" s="232"/>
      <c r="I21" s="231"/>
      <c r="J21" s="230"/>
      <c r="K21" s="230"/>
      <c r="L21" s="230"/>
      <c r="M21" s="232"/>
      <c r="N21" s="233"/>
      <c r="O21" s="234"/>
      <c r="P21" s="235"/>
      <c r="Q21" s="236"/>
      <c r="R21" s="237"/>
      <c r="S21" s="238"/>
      <c r="T21" s="145"/>
      <c r="U21" s="146"/>
    </row>
    <row r="22" spans="1:161" ht="24.75" customHeight="1" x14ac:dyDescent="0.25">
      <c r="A22" s="239" t="s">
        <v>205</v>
      </c>
      <c r="B22" s="239"/>
      <c r="C22" s="240"/>
      <c r="D22" s="241"/>
      <c r="E22" s="145"/>
      <c r="F22" s="145"/>
      <c r="G22" s="145"/>
      <c r="H22" s="242"/>
      <c r="I22" s="241"/>
      <c r="J22" s="145"/>
      <c r="K22" s="145"/>
      <c r="L22" s="145"/>
      <c r="M22" s="242"/>
      <c r="N22" s="241"/>
      <c r="O22" s="145"/>
      <c r="P22" s="145"/>
      <c r="Q22" s="145"/>
      <c r="R22" s="242"/>
      <c r="S22" s="238"/>
      <c r="T22" s="243"/>
      <c r="U22" s="244"/>
      <c r="V22" s="17"/>
    </row>
    <row r="23" spans="1:161" ht="51.75" customHeight="1" x14ac:dyDescent="0.25">
      <c r="A23" s="212" t="s">
        <v>206</v>
      </c>
      <c r="B23" s="213"/>
      <c r="C23" s="163" t="s">
        <v>207</v>
      </c>
      <c r="D23" s="183">
        <v>1</v>
      </c>
      <c r="E23" s="245">
        <v>5</v>
      </c>
      <c r="F23" s="185">
        <v>500</v>
      </c>
      <c r="G23" s="186">
        <v>1</v>
      </c>
      <c r="H23" s="214">
        <f t="shared" ref="H23:H35" si="0">SUM(D23*E23*F23*G23)</f>
        <v>2500</v>
      </c>
      <c r="I23" s="164"/>
      <c r="J23" s="169"/>
      <c r="K23" s="166"/>
      <c r="L23" s="167"/>
      <c r="M23" s="187">
        <f t="shared" ref="M23:M25" si="1">SUM(I23*J23*K23*L23)</f>
        <v>0</v>
      </c>
      <c r="N23" s="246"/>
      <c r="O23" s="247"/>
      <c r="P23" s="248"/>
      <c r="Q23" s="249"/>
      <c r="R23" s="250">
        <f t="shared" ref="R23:R25" si="2">SUM(N23*O23*P23*Q23)</f>
        <v>0</v>
      </c>
      <c r="S23" s="251">
        <f t="shared" ref="S23:S25" si="3">SUM(H23+M23+R23)</f>
        <v>2500</v>
      </c>
      <c r="T23" s="176"/>
      <c r="U23" s="162">
        <f>S23+T23</f>
        <v>2500</v>
      </c>
      <c r="V23" s="17"/>
    </row>
    <row r="24" spans="1:161" ht="24.75" customHeight="1" x14ac:dyDescent="0.25">
      <c r="A24" s="252" t="s">
        <v>208</v>
      </c>
      <c r="B24" s="253"/>
      <c r="C24" s="163" t="s">
        <v>209</v>
      </c>
      <c r="D24" s="164"/>
      <c r="E24" s="169"/>
      <c r="F24" s="166"/>
      <c r="G24" s="167"/>
      <c r="H24" s="187">
        <f t="shared" si="0"/>
        <v>0</v>
      </c>
      <c r="I24" s="164"/>
      <c r="J24" s="169"/>
      <c r="K24" s="166"/>
      <c r="L24" s="167"/>
      <c r="M24" s="187">
        <f t="shared" si="1"/>
        <v>0</v>
      </c>
      <c r="N24" s="246"/>
      <c r="O24" s="247"/>
      <c r="P24" s="248"/>
      <c r="Q24" s="249"/>
      <c r="R24" s="250">
        <f t="shared" si="2"/>
        <v>0</v>
      </c>
      <c r="S24" s="254">
        <f t="shared" si="3"/>
        <v>0</v>
      </c>
      <c r="T24" s="176"/>
      <c r="U24" s="176">
        <f>S24+T24</f>
        <v>0</v>
      </c>
      <c r="V24" s="17"/>
    </row>
    <row r="25" spans="1:161" ht="24.75" customHeight="1" x14ac:dyDescent="0.25">
      <c r="A25" s="147" t="s">
        <v>210</v>
      </c>
      <c r="B25" s="148"/>
      <c r="C25" s="149" t="s">
        <v>341</v>
      </c>
      <c r="D25" s="164"/>
      <c r="E25" s="169"/>
      <c r="F25" s="166"/>
      <c r="G25" s="167"/>
      <c r="H25" s="187">
        <f t="shared" si="0"/>
        <v>0</v>
      </c>
      <c r="I25" s="164"/>
      <c r="J25" s="169"/>
      <c r="K25" s="166"/>
      <c r="L25" s="167"/>
      <c r="M25" s="187">
        <f t="shared" si="1"/>
        <v>0</v>
      </c>
      <c r="N25" s="246"/>
      <c r="O25" s="247"/>
      <c r="P25" s="248"/>
      <c r="Q25" s="255"/>
      <c r="R25" s="250">
        <f t="shared" si="2"/>
        <v>0</v>
      </c>
      <c r="S25" s="254">
        <f t="shared" si="3"/>
        <v>0</v>
      </c>
      <c r="T25" s="176"/>
      <c r="U25" s="176">
        <f>S25+T25</f>
        <v>0</v>
      </c>
      <c r="V25" s="17"/>
    </row>
    <row r="26" spans="1:161" ht="24.75" customHeight="1" x14ac:dyDescent="0.25">
      <c r="A26" s="256" t="s">
        <v>211</v>
      </c>
      <c r="B26" s="257"/>
      <c r="C26" s="258" t="s">
        <v>212</v>
      </c>
      <c r="D26" s="259"/>
      <c r="E26" s="139"/>
      <c r="F26" s="139"/>
      <c r="G26" s="139"/>
      <c r="H26" s="140"/>
      <c r="I26" s="259"/>
      <c r="J26" s="139"/>
      <c r="K26" s="139"/>
      <c r="L26" s="139"/>
      <c r="M26" s="140"/>
      <c r="N26" s="260"/>
      <c r="O26" s="142"/>
      <c r="P26" s="142"/>
      <c r="Q26" s="142"/>
      <c r="R26" s="143"/>
      <c r="S26" s="238"/>
      <c r="T26" s="145"/>
      <c r="U26" s="146"/>
      <c r="V26" s="17"/>
    </row>
    <row r="27" spans="1:161" ht="24.75" customHeight="1" x14ac:dyDescent="0.25">
      <c r="A27" s="261" t="s">
        <v>205</v>
      </c>
      <c r="B27" s="262"/>
      <c r="C27" s="263"/>
      <c r="D27" s="264"/>
      <c r="E27" s="265"/>
      <c r="F27" s="265"/>
      <c r="G27" s="265"/>
      <c r="H27" s="266"/>
      <c r="I27" s="264"/>
      <c r="J27" s="265"/>
      <c r="K27" s="265"/>
      <c r="L27" s="265"/>
      <c r="M27" s="266"/>
      <c r="N27" s="264"/>
      <c r="O27" s="265"/>
      <c r="P27" s="265"/>
      <c r="Q27" s="265"/>
      <c r="R27" s="266"/>
      <c r="S27" s="238"/>
      <c r="T27" s="243"/>
      <c r="U27" s="244"/>
      <c r="V27" s="17"/>
    </row>
    <row r="28" spans="1:161" ht="52.5" customHeight="1" x14ac:dyDescent="0.25">
      <c r="A28" s="267" t="s">
        <v>213</v>
      </c>
      <c r="B28" s="268"/>
      <c r="C28" s="269" t="s">
        <v>207</v>
      </c>
      <c r="D28" s="188"/>
      <c r="E28" s="165"/>
      <c r="F28" s="270"/>
      <c r="G28" s="271"/>
      <c r="H28" s="187">
        <f t="shared" ref="H28:H30" si="4">SUM(D28*E28*F28*G28)</f>
        <v>0</v>
      </c>
      <c r="I28" s="246"/>
      <c r="J28" s="272"/>
      <c r="K28" s="273"/>
      <c r="L28" s="274"/>
      <c r="M28" s="187">
        <f t="shared" ref="M28:M30" si="5">SUM(I28*J28*K28*L28)</f>
        <v>0</v>
      </c>
      <c r="N28" s="246"/>
      <c r="O28" s="247"/>
      <c r="P28" s="248"/>
      <c r="Q28" s="249"/>
      <c r="R28" s="250">
        <f t="shared" ref="R28:R30" si="6">SUM(N28*O28*P28*Q28)</f>
        <v>0</v>
      </c>
      <c r="S28" s="254">
        <f t="shared" ref="S28:S30" si="7">SUM(H28+M28+R28)</f>
        <v>0</v>
      </c>
      <c r="T28" s="275"/>
      <c r="U28" s="176">
        <f t="shared" ref="U28:U29" si="8">S28+T28</f>
        <v>0</v>
      </c>
      <c r="V28" s="17"/>
    </row>
    <row r="29" spans="1:161" ht="24.75" customHeight="1" x14ac:dyDescent="0.25">
      <c r="A29" s="267" t="s">
        <v>214</v>
      </c>
      <c r="B29" s="268"/>
      <c r="C29" s="269" t="s">
        <v>209</v>
      </c>
      <c r="D29" s="188"/>
      <c r="E29" s="165"/>
      <c r="F29" s="270"/>
      <c r="G29" s="271"/>
      <c r="H29" s="187">
        <f t="shared" si="4"/>
        <v>0</v>
      </c>
      <c r="I29" s="246"/>
      <c r="J29" s="272"/>
      <c r="K29" s="273"/>
      <c r="L29" s="274"/>
      <c r="M29" s="187">
        <f t="shared" si="5"/>
        <v>0</v>
      </c>
      <c r="N29" s="246"/>
      <c r="O29" s="247"/>
      <c r="P29" s="248"/>
      <c r="Q29" s="249"/>
      <c r="R29" s="250">
        <f t="shared" si="6"/>
        <v>0</v>
      </c>
      <c r="S29" s="254">
        <f t="shared" si="7"/>
        <v>0</v>
      </c>
      <c r="T29" s="275"/>
      <c r="U29" s="176">
        <f t="shared" si="8"/>
        <v>0</v>
      </c>
      <c r="V29" s="17"/>
    </row>
    <row r="30" spans="1:161" ht="24.75" customHeight="1" x14ac:dyDescent="0.25">
      <c r="A30" s="147" t="s">
        <v>215</v>
      </c>
      <c r="B30" s="148"/>
      <c r="C30" s="149" t="s">
        <v>216</v>
      </c>
      <c r="D30" s="164"/>
      <c r="E30" s="169"/>
      <c r="F30" s="166"/>
      <c r="G30" s="167"/>
      <c r="H30" s="187">
        <f t="shared" si="4"/>
        <v>0</v>
      </c>
      <c r="I30" s="164"/>
      <c r="J30" s="169"/>
      <c r="K30" s="166"/>
      <c r="L30" s="167"/>
      <c r="M30" s="187">
        <f t="shared" si="5"/>
        <v>0</v>
      </c>
      <c r="N30" s="246"/>
      <c r="O30" s="247"/>
      <c r="P30" s="248"/>
      <c r="Q30" s="255"/>
      <c r="R30" s="250">
        <f t="shared" si="6"/>
        <v>0</v>
      </c>
      <c r="S30" s="254">
        <f t="shared" si="7"/>
        <v>0</v>
      </c>
      <c r="T30" s="176"/>
      <c r="U30" s="176">
        <f>S30+T30</f>
        <v>0</v>
      </c>
      <c r="V30" s="17"/>
    </row>
    <row r="31" spans="1:161" s="19" customFormat="1" ht="24.75" customHeight="1" x14ac:dyDescent="0.25">
      <c r="A31" s="256" t="s">
        <v>217</v>
      </c>
      <c r="B31" s="257"/>
      <c r="C31" s="258" t="s">
        <v>218</v>
      </c>
      <c r="D31" s="259"/>
      <c r="E31" s="139"/>
      <c r="F31" s="139"/>
      <c r="G31" s="139"/>
      <c r="H31" s="140"/>
      <c r="I31" s="259"/>
      <c r="J31" s="139"/>
      <c r="K31" s="139"/>
      <c r="L31" s="139"/>
      <c r="M31" s="140"/>
      <c r="N31" s="260"/>
      <c r="O31" s="142"/>
      <c r="P31" s="142"/>
      <c r="Q31" s="142"/>
      <c r="R31" s="143"/>
      <c r="S31" s="276"/>
      <c r="T31" s="277"/>
      <c r="U31" s="277"/>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row>
    <row r="32" spans="1:161" ht="24.75" customHeight="1" x14ac:dyDescent="0.25">
      <c r="A32" s="261" t="s">
        <v>205</v>
      </c>
      <c r="B32" s="262"/>
      <c r="C32" s="263"/>
      <c r="D32" s="264"/>
      <c r="E32" s="265"/>
      <c r="F32" s="265"/>
      <c r="G32" s="265"/>
      <c r="H32" s="266"/>
      <c r="I32" s="264"/>
      <c r="J32" s="265"/>
      <c r="K32" s="265"/>
      <c r="L32" s="265"/>
      <c r="M32" s="266"/>
      <c r="N32" s="264"/>
      <c r="O32" s="265"/>
      <c r="P32" s="265"/>
      <c r="Q32" s="265"/>
      <c r="R32" s="266"/>
      <c r="S32" s="278"/>
      <c r="T32" s="279"/>
      <c r="U32" s="280"/>
      <c r="V32" s="17"/>
    </row>
    <row r="33" spans="1:161" ht="51" customHeight="1" x14ac:dyDescent="0.25">
      <c r="A33" s="267" t="s">
        <v>219</v>
      </c>
      <c r="B33" s="268"/>
      <c r="C33" s="269" t="s">
        <v>207</v>
      </c>
      <c r="D33" s="188"/>
      <c r="E33" s="165"/>
      <c r="F33" s="270"/>
      <c r="G33" s="271"/>
      <c r="H33" s="187">
        <f t="shared" si="0"/>
        <v>0</v>
      </c>
      <c r="I33" s="246"/>
      <c r="J33" s="272"/>
      <c r="K33" s="273"/>
      <c r="L33" s="274"/>
      <c r="M33" s="187">
        <f t="shared" ref="M33:M35" si="9">SUM(I33*J33*K33*L33)</f>
        <v>0</v>
      </c>
      <c r="N33" s="246"/>
      <c r="O33" s="247"/>
      <c r="P33" s="248"/>
      <c r="Q33" s="249"/>
      <c r="R33" s="250">
        <f t="shared" ref="R33:R35" si="10">SUM(N33*O33*P33*Q33)</f>
        <v>0</v>
      </c>
      <c r="S33" s="254">
        <f t="shared" ref="S33:S35" si="11">SUM(H33+M33+R33)</f>
        <v>0</v>
      </c>
      <c r="T33" s="275"/>
      <c r="U33" s="176">
        <f t="shared" ref="U33:U34" si="12">S33+T33</f>
        <v>0</v>
      </c>
    </row>
    <row r="34" spans="1:161" ht="24.75" customHeight="1" x14ac:dyDescent="0.25">
      <c r="A34" s="267" t="s">
        <v>220</v>
      </c>
      <c r="B34" s="268"/>
      <c r="C34" s="269" t="s">
        <v>209</v>
      </c>
      <c r="D34" s="188"/>
      <c r="E34" s="165"/>
      <c r="F34" s="270"/>
      <c r="G34" s="271"/>
      <c r="H34" s="187">
        <f t="shared" si="0"/>
        <v>0</v>
      </c>
      <c r="I34" s="246"/>
      <c r="J34" s="272"/>
      <c r="K34" s="273"/>
      <c r="L34" s="274"/>
      <c r="M34" s="187">
        <f t="shared" si="9"/>
        <v>0</v>
      </c>
      <c r="N34" s="246"/>
      <c r="O34" s="247"/>
      <c r="P34" s="248"/>
      <c r="Q34" s="249"/>
      <c r="R34" s="250">
        <f t="shared" si="10"/>
        <v>0</v>
      </c>
      <c r="S34" s="254">
        <f t="shared" si="11"/>
        <v>0</v>
      </c>
      <c r="T34" s="275"/>
      <c r="U34" s="176">
        <f t="shared" si="12"/>
        <v>0</v>
      </c>
    </row>
    <row r="35" spans="1:161" ht="24.75" customHeight="1" x14ac:dyDescent="0.25">
      <c r="A35" s="147" t="s">
        <v>221</v>
      </c>
      <c r="B35" s="148"/>
      <c r="C35" s="149" t="s">
        <v>216</v>
      </c>
      <c r="D35" s="164"/>
      <c r="E35" s="169"/>
      <c r="F35" s="166"/>
      <c r="G35" s="167"/>
      <c r="H35" s="187">
        <f t="shared" si="0"/>
        <v>0</v>
      </c>
      <c r="I35" s="164"/>
      <c r="J35" s="169"/>
      <c r="K35" s="166"/>
      <c r="L35" s="167"/>
      <c r="M35" s="187">
        <f t="shared" si="9"/>
        <v>0</v>
      </c>
      <c r="N35" s="246"/>
      <c r="O35" s="247"/>
      <c r="P35" s="248"/>
      <c r="Q35" s="255"/>
      <c r="R35" s="250">
        <f t="shared" si="10"/>
        <v>0</v>
      </c>
      <c r="S35" s="254">
        <f t="shared" si="11"/>
        <v>0</v>
      </c>
      <c r="T35" s="176"/>
      <c r="U35" s="176">
        <f>S35+T35</f>
        <v>0</v>
      </c>
    </row>
    <row r="36" spans="1:161" s="16" customFormat="1" ht="24.75" customHeight="1" x14ac:dyDescent="0.25">
      <c r="A36" s="281" t="s">
        <v>222</v>
      </c>
      <c r="B36" s="282"/>
      <c r="C36" s="282"/>
      <c r="D36" s="283"/>
      <c r="E36" s="284"/>
      <c r="F36" s="284"/>
      <c r="G36" s="284"/>
      <c r="H36" s="285">
        <f>SUM(H23:H35)</f>
        <v>2500</v>
      </c>
      <c r="I36" s="283"/>
      <c r="J36" s="284"/>
      <c r="K36" s="284"/>
      <c r="L36" s="284"/>
      <c r="M36" s="285">
        <f>SUM(M23:M35)</f>
        <v>0</v>
      </c>
      <c r="N36" s="286"/>
      <c r="O36" s="287"/>
      <c r="P36" s="288"/>
      <c r="Q36" s="287"/>
      <c r="R36" s="289">
        <f>SUM(R23:R35)</f>
        <v>0</v>
      </c>
      <c r="S36" s="290">
        <f>SUM(S23:S35)</f>
        <v>2500</v>
      </c>
      <c r="T36" s="209">
        <f>SUM(T23:T35)</f>
        <v>0</v>
      </c>
      <c r="U36" s="209">
        <f>S36+T36</f>
        <v>2500</v>
      </c>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row>
    <row r="37" spans="1:161" s="28" customFormat="1" ht="24.75" customHeight="1" x14ac:dyDescent="0.25">
      <c r="A37" s="291" t="s">
        <v>142</v>
      </c>
      <c r="B37" s="292"/>
      <c r="C37" s="293" t="s">
        <v>223</v>
      </c>
      <c r="D37" s="130"/>
      <c r="E37" s="131" t="s">
        <v>224</v>
      </c>
      <c r="F37" s="294" t="s">
        <v>199</v>
      </c>
      <c r="G37" s="295" t="s">
        <v>200</v>
      </c>
      <c r="H37" s="211"/>
      <c r="I37" s="296"/>
      <c r="J37" s="131" t="s">
        <v>225</v>
      </c>
      <c r="K37" s="294" t="s">
        <v>202</v>
      </c>
      <c r="L37" s="295" t="s">
        <v>200</v>
      </c>
      <c r="M37" s="211"/>
      <c r="N37" s="130"/>
      <c r="O37" s="131" t="s">
        <v>225</v>
      </c>
      <c r="P37" s="294" t="s">
        <v>202</v>
      </c>
      <c r="Q37" s="295" t="s">
        <v>200</v>
      </c>
      <c r="R37" s="132"/>
      <c r="S37" s="297"/>
      <c r="T37" s="134"/>
      <c r="U37" s="134"/>
      <c r="V37" s="27"/>
    </row>
    <row r="38" spans="1:161" ht="24.75" customHeight="1" x14ac:dyDescent="0.25">
      <c r="A38" s="228" t="s">
        <v>226</v>
      </c>
      <c r="B38" s="229"/>
      <c r="C38" s="230" t="s">
        <v>143</v>
      </c>
      <c r="D38" s="231"/>
      <c r="E38" s="230"/>
      <c r="F38" s="230"/>
      <c r="G38" s="230"/>
      <c r="H38" s="232"/>
      <c r="I38" s="231"/>
      <c r="J38" s="230"/>
      <c r="K38" s="230"/>
      <c r="L38" s="230"/>
      <c r="M38" s="232"/>
      <c r="N38" s="233"/>
      <c r="O38" s="234"/>
      <c r="P38" s="235"/>
      <c r="Q38" s="236"/>
      <c r="R38" s="237"/>
      <c r="S38" s="238"/>
      <c r="T38" s="145"/>
      <c r="U38" s="146"/>
      <c r="V38" s="17"/>
    </row>
    <row r="39" spans="1:161" ht="24.75" customHeight="1" x14ac:dyDescent="0.25">
      <c r="A39" s="298" t="s">
        <v>227</v>
      </c>
      <c r="B39" s="298"/>
      <c r="C39" s="261"/>
      <c r="D39" s="299"/>
      <c r="E39" s="300"/>
      <c r="F39" s="300"/>
      <c r="G39" s="300"/>
      <c r="H39" s="301"/>
      <c r="I39" s="302"/>
      <c r="J39" s="303"/>
      <c r="K39" s="303"/>
      <c r="L39" s="303"/>
      <c r="M39" s="304"/>
      <c r="N39" s="302"/>
      <c r="O39" s="303"/>
      <c r="P39" s="303"/>
      <c r="Q39" s="303"/>
      <c r="R39" s="304"/>
      <c r="S39" s="144"/>
      <c r="T39" s="145"/>
      <c r="U39" s="146"/>
      <c r="V39" s="17"/>
    </row>
    <row r="40" spans="1:161" s="14" customFormat="1" ht="15.75" x14ac:dyDescent="0.25">
      <c r="A40" s="147" t="s">
        <v>228</v>
      </c>
      <c r="B40" s="148"/>
      <c r="C40" s="305" t="s">
        <v>229</v>
      </c>
      <c r="D40" s="306"/>
      <c r="E40" s="155">
        <v>1</v>
      </c>
      <c r="F40" s="152">
        <v>10100</v>
      </c>
      <c r="G40" s="153">
        <v>1</v>
      </c>
      <c r="H40" s="154">
        <f>SUM(E40*F40*G40)</f>
        <v>10100</v>
      </c>
      <c r="I40" s="306"/>
      <c r="J40" s="307">
        <v>1</v>
      </c>
      <c r="K40" s="308">
        <v>20000</v>
      </c>
      <c r="L40" s="309">
        <v>1</v>
      </c>
      <c r="M40" s="187">
        <f>SUM(J40*K40*L40)</f>
        <v>20000</v>
      </c>
      <c r="N40" s="310"/>
      <c r="O40" s="311">
        <v>1</v>
      </c>
      <c r="P40" s="312">
        <v>30000</v>
      </c>
      <c r="Q40" s="313">
        <v>0.5</v>
      </c>
      <c r="R40" s="250">
        <f>SUM(O40*P40*Q40)</f>
        <v>15000</v>
      </c>
      <c r="S40" s="251">
        <f>SUM(H40+M40+R40)</f>
        <v>45100</v>
      </c>
      <c r="T40" s="176"/>
      <c r="U40" s="162">
        <f>S40+T40</f>
        <v>45100</v>
      </c>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row>
    <row r="41" spans="1:161" s="14" customFormat="1" ht="31.5" x14ac:dyDescent="0.25">
      <c r="A41" s="193" t="s">
        <v>230</v>
      </c>
      <c r="B41" s="194"/>
      <c r="C41" s="305" t="s">
        <v>231</v>
      </c>
      <c r="D41" s="306"/>
      <c r="E41" s="155">
        <v>1</v>
      </c>
      <c r="F41" s="152">
        <v>11000</v>
      </c>
      <c r="G41" s="153">
        <v>1</v>
      </c>
      <c r="H41" s="154">
        <f>SUM(E41*F41*G41)</f>
        <v>11000</v>
      </c>
      <c r="I41" s="306"/>
      <c r="J41" s="307">
        <v>1</v>
      </c>
      <c r="K41" s="308">
        <v>30000</v>
      </c>
      <c r="L41" s="309">
        <v>1</v>
      </c>
      <c r="M41" s="187">
        <f>SUM(J41*K41*L41)</f>
        <v>30000</v>
      </c>
      <c r="N41" s="310"/>
      <c r="O41" s="311">
        <v>1</v>
      </c>
      <c r="P41" s="312">
        <v>25000</v>
      </c>
      <c r="Q41" s="313">
        <v>1</v>
      </c>
      <c r="R41" s="250">
        <f>SUM(O41*P41*Q41)</f>
        <v>25000</v>
      </c>
      <c r="S41" s="251">
        <f>SUM(H41+M41+R41)</f>
        <v>66000</v>
      </c>
      <c r="T41" s="176"/>
      <c r="U41" s="162">
        <f>S41+T41</f>
        <v>66000</v>
      </c>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row>
    <row r="42" spans="1:161" s="14" customFormat="1" ht="15.75" customHeight="1" x14ac:dyDescent="0.25">
      <c r="A42" s="298" t="s">
        <v>227</v>
      </c>
      <c r="B42" s="298"/>
      <c r="C42" s="261"/>
      <c r="D42" s="299" t="s">
        <v>232</v>
      </c>
      <c r="E42" s="300"/>
      <c r="F42" s="300"/>
      <c r="G42" s="300"/>
      <c r="H42" s="301"/>
      <c r="I42" s="302" t="s">
        <v>232</v>
      </c>
      <c r="J42" s="303"/>
      <c r="K42" s="303"/>
      <c r="L42" s="303"/>
      <c r="M42" s="304"/>
      <c r="N42" s="302" t="s">
        <v>232</v>
      </c>
      <c r="O42" s="303"/>
      <c r="P42" s="303"/>
      <c r="Q42" s="303"/>
      <c r="R42" s="304"/>
      <c r="S42" s="314"/>
      <c r="T42" s="145"/>
      <c r="U42" s="146"/>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row>
    <row r="43" spans="1:161" s="14" customFormat="1" ht="15.75" x14ac:dyDescent="0.25">
      <c r="A43" s="147" t="s">
        <v>233</v>
      </c>
      <c r="B43" s="148"/>
      <c r="C43" s="305" t="s">
        <v>234</v>
      </c>
      <c r="D43" s="306"/>
      <c r="E43" s="155">
        <v>2</v>
      </c>
      <c r="F43" s="152">
        <v>11000</v>
      </c>
      <c r="G43" s="153">
        <v>1</v>
      </c>
      <c r="H43" s="154">
        <f>SUM(E43*F43*G43)</f>
        <v>22000</v>
      </c>
      <c r="I43" s="306"/>
      <c r="J43" s="155">
        <v>1</v>
      </c>
      <c r="K43" s="152">
        <v>25000</v>
      </c>
      <c r="L43" s="315">
        <v>1</v>
      </c>
      <c r="M43" s="214">
        <f>SUM(J43*K43*L43)</f>
        <v>25000</v>
      </c>
      <c r="N43" s="310"/>
      <c r="O43" s="311">
        <v>1</v>
      </c>
      <c r="P43" s="312">
        <v>20000</v>
      </c>
      <c r="Q43" s="313">
        <v>1</v>
      </c>
      <c r="R43" s="250">
        <f>SUM(O43*P43*Q43)</f>
        <v>20000</v>
      </c>
      <c r="S43" s="251">
        <f>SUM(H43+M43+R43)</f>
        <v>67000</v>
      </c>
      <c r="T43" s="176"/>
      <c r="U43" s="162">
        <f>S43+T43</f>
        <v>67000</v>
      </c>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row>
    <row r="44" spans="1:161" s="14" customFormat="1" ht="15.75" x14ac:dyDescent="0.25">
      <c r="A44" s="147" t="s">
        <v>235</v>
      </c>
      <c r="B44" s="148"/>
      <c r="C44" s="305" t="s">
        <v>234</v>
      </c>
      <c r="D44" s="306"/>
      <c r="E44" s="155"/>
      <c r="F44" s="152"/>
      <c r="G44" s="153"/>
      <c r="H44" s="154">
        <f>SUM(E44*F44*G44)</f>
        <v>0</v>
      </c>
      <c r="I44" s="306"/>
      <c r="J44" s="307"/>
      <c r="K44" s="308"/>
      <c r="L44" s="309"/>
      <c r="M44" s="187">
        <f>SUM(J44*K44*L44)</f>
        <v>0</v>
      </c>
      <c r="N44" s="310"/>
      <c r="O44" s="311"/>
      <c r="P44" s="312"/>
      <c r="Q44" s="313"/>
      <c r="R44" s="250">
        <f>SUM(O44*P44*Q44)</f>
        <v>0</v>
      </c>
      <c r="S44" s="251">
        <f>SUM(H44+M44+R44)</f>
        <v>0</v>
      </c>
      <c r="T44" s="176"/>
      <c r="U44" s="162">
        <f>S44+T44</f>
        <v>0</v>
      </c>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row>
    <row r="45" spans="1:161" s="16" customFormat="1" ht="24.75" customHeight="1" thickBot="1" x14ac:dyDescent="0.3">
      <c r="A45" s="281" t="s">
        <v>236</v>
      </c>
      <c r="B45" s="282"/>
      <c r="C45" s="282" t="s">
        <v>237</v>
      </c>
      <c r="D45" s="283"/>
      <c r="E45" s="284"/>
      <c r="F45" s="284"/>
      <c r="G45" s="284"/>
      <c r="H45" s="285">
        <f>SUM(H40:H44)</f>
        <v>43100</v>
      </c>
      <c r="I45" s="283"/>
      <c r="J45" s="284"/>
      <c r="K45" s="284"/>
      <c r="L45" s="284"/>
      <c r="M45" s="285">
        <f>SUM(M40:M44)</f>
        <v>75000</v>
      </c>
      <c r="N45" s="286"/>
      <c r="O45" s="287"/>
      <c r="P45" s="288"/>
      <c r="Q45" s="287"/>
      <c r="R45" s="289">
        <f>SUM(R40:R44)</f>
        <v>60000</v>
      </c>
      <c r="S45" s="316">
        <f>SUM(S40:S44)</f>
        <v>178100</v>
      </c>
      <c r="T45" s="317">
        <f>SUM(T40:T44)</f>
        <v>0</v>
      </c>
      <c r="U45" s="317">
        <f>S45+T45</f>
        <v>178100</v>
      </c>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row>
    <row r="46" spans="1:161" s="28" customFormat="1" ht="28.5" customHeight="1" thickBot="1" x14ac:dyDescent="0.3">
      <c r="A46" s="291" t="s">
        <v>144</v>
      </c>
      <c r="B46" s="292"/>
      <c r="C46" s="293" t="s">
        <v>238</v>
      </c>
      <c r="D46" s="318"/>
      <c r="E46" s="319" t="s">
        <v>239</v>
      </c>
      <c r="F46" s="320" t="s">
        <v>199</v>
      </c>
      <c r="G46" s="321" t="s">
        <v>200</v>
      </c>
      <c r="H46" s="322"/>
      <c r="I46" s="323"/>
      <c r="J46" s="319" t="s">
        <v>239</v>
      </c>
      <c r="K46" s="320" t="s">
        <v>199</v>
      </c>
      <c r="L46" s="321" t="s">
        <v>200</v>
      </c>
      <c r="M46" s="322"/>
      <c r="N46" s="318"/>
      <c r="O46" s="319" t="s">
        <v>239</v>
      </c>
      <c r="P46" s="320" t="s">
        <v>199</v>
      </c>
      <c r="Q46" s="321" t="s">
        <v>200</v>
      </c>
      <c r="R46" s="324"/>
      <c r="S46" s="325"/>
      <c r="T46" s="326"/>
      <c r="U46" s="327"/>
    </row>
    <row r="47" spans="1:161" ht="24.75" customHeight="1" x14ac:dyDescent="0.25">
      <c r="A47" s="328" t="s">
        <v>240</v>
      </c>
      <c r="B47" s="329"/>
      <c r="C47" s="330" t="s">
        <v>145</v>
      </c>
      <c r="D47" s="331"/>
      <c r="E47" s="332"/>
      <c r="F47" s="332"/>
      <c r="G47" s="332"/>
      <c r="H47" s="333"/>
      <c r="I47" s="334"/>
      <c r="J47" s="332"/>
      <c r="K47" s="332"/>
      <c r="L47" s="332"/>
      <c r="M47" s="333"/>
      <c r="N47" s="331"/>
      <c r="O47" s="335"/>
      <c r="P47" s="335"/>
      <c r="Q47" s="335"/>
      <c r="R47" s="336"/>
      <c r="S47" s="337"/>
      <c r="T47" s="332"/>
      <c r="U47" s="338"/>
    </row>
    <row r="48" spans="1:161" ht="25.5" customHeight="1" x14ac:dyDescent="0.25">
      <c r="A48" s="298" t="s">
        <v>205</v>
      </c>
      <c r="B48" s="298"/>
      <c r="C48" s="261"/>
      <c r="D48" s="339"/>
      <c r="E48" s="340"/>
      <c r="F48" s="340"/>
      <c r="G48" s="340"/>
      <c r="H48" s="341"/>
      <c r="I48" s="339"/>
      <c r="J48" s="340"/>
      <c r="K48" s="340"/>
      <c r="L48" s="340"/>
      <c r="M48" s="341"/>
      <c r="N48" s="339"/>
      <c r="O48" s="340"/>
      <c r="P48" s="340"/>
      <c r="Q48" s="340"/>
      <c r="R48" s="341"/>
      <c r="S48" s="342"/>
      <c r="T48" s="343"/>
      <c r="U48" s="344"/>
      <c r="V48" s="17"/>
    </row>
    <row r="49" spans="1:161" ht="28.5" customHeight="1" x14ac:dyDescent="0.25">
      <c r="A49" s="147" t="s">
        <v>241</v>
      </c>
      <c r="B49" s="148"/>
      <c r="C49" s="149" t="s">
        <v>242</v>
      </c>
      <c r="D49" s="345"/>
      <c r="E49" s="155">
        <v>2</v>
      </c>
      <c r="F49" s="152">
        <v>250</v>
      </c>
      <c r="G49" s="153">
        <v>1</v>
      </c>
      <c r="H49" s="214">
        <f>SUM(E49*F49*G49)</f>
        <v>500</v>
      </c>
      <c r="I49" s="345"/>
      <c r="J49" s="307">
        <v>2</v>
      </c>
      <c r="K49" s="308">
        <v>222</v>
      </c>
      <c r="L49" s="346">
        <v>1</v>
      </c>
      <c r="M49" s="168">
        <f>SUM(J49*K49*L49)</f>
        <v>444</v>
      </c>
      <c r="N49" s="347"/>
      <c r="O49" s="311">
        <v>2</v>
      </c>
      <c r="P49" s="348">
        <v>200</v>
      </c>
      <c r="Q49" s="349">
        <v>0.75</v>
      </c>
      <c r="R49" s="350">
        <f>SUM(O49*P49*Q49)</f>
        <v>300</v>
      </c>
      <c r="S49" s="251">
        <f>SUM(H49+M49+R49)</f>
        <v>1244</v>
      </c>
      <c r="T49" s="176"/>
      <c r="U49" s="162">
        <f>S49+T49</f>
        <v>1244</v>
      </c>
    </row>
    <row r="50" spans="1:161" ht="26.25" customHeight="1" x14ac:dyDescent="0.25">
      <c r="A50" s="298" t="s">
        <v>205</v>
      </c>
      <c r="B50" s="298"/>
      <c r="C50" s="261"/>
      <c r="D50" s="351"/>
      <c r="E50" s="145"/>
      <c r="F50" s="145"/>
      <c r="G50" s="145"/>
      <c r="H50" s="242"/>
      <c r="I50" s="351"/>
      <c r="J50" s="145"/>
      <c r="K50" s="145"/>
      <c r="L50" s="145"/>
      <c r="M50" s="242"/>
      <c r="N50" s="352"/>
      <c r="O50" s="353"/>
      <c r="P50" s="353"/>
      <c r="Q50" s="353"/>
      <c r="R50" s="354"/>
      <c r="S50" s="314"/>
      <c r="T50" s="243"/>
      <c r="U50" s="244"/>
    </row>
    <row r="51" spans="1:161" ht="34.5" customHeight="1" x14ac:dyDescent="0.25">
      <c r="A51" s="147" t="s">
        <v>243</v>
      </c>
      <c r="B51" s="148"/>
      <c r="C51" s="149" t="s">
        <v>244</v>
      </c>
      <c r="D51" s="355"/>
      <c r="E51" s="356">
        <v>1</v>
      </c>
      <c r="F51" s="357">
        <v>111</v>
      </c>
      <c r="G51" s="358">
        <v>1</v>
      </c>
      <c r="H51" s="214">
        <f>SUM(E51*F51*G51)</f>
        <v>111</v>
      </c>
      <c r="I51" s="355"/>
      <c r="J51" s="359">
        <v>5</v>
      </c>
      <c r="K51" s="360">
        <v>550</v>
      </c>
      <c r="L51" s="361">
        <v>0.5</v>
      </c>
      <c r="M51" s="168">
        <f>SUM(J51*K51*L51)</f>
        <v>1375</v>
      </c>
      <c r="N51" s="362"/>
      <c r="O51" s="363">
        <v>1</v>
      </c>
      <c r="P51" s="364">
        <v>700</v>
      </c>
      <c r="Q51" s="365">
        <v>1</v>
      </c>
      <c r="R51" s="350">
        <f>SUM(O51*P51*Q51)</f>
        <v>700</v>
      </c>
      <c r="S51" s="251">
        <f>SUM(H51+M51+R51)</f>
        <v>2186</v>
      </c>
      <c r="T51" s="176"/>
      <c r="U51" s="162">
        <f>S51+T51</f>
        <v>2186</v>
      </c>
    </row>
    <row r="52" spans="1:161" ht="24.75" customHeight="1" x14ac:dyDescent="0.25">
      <c r="A52" s="281" t="s">
        <v>245</v>
      </c>
      <c r="B52" s="282"/>
      <c r="C52" s="282" t="s">
        <v>246</v>
      </c>
      <c r="D52" s="283"/>
      <c r="E52" s="284"/>
      <c r="F52" s="284"/>
      <c r="G52" s="284"/>
      <c r="H52" s="285">
        <f>SUM(H49:H51)</f>
        <v>611</v>
      </c>
      <c r="I52" s="283"/>
      <c r="J52" s="284"/>
      <c r="K52" s="284"/>
      <c r="L52" s="284"/>
      <c r="M52" s="285">
        <f>SUM(M49:M51)</f>
        <v>1819</v>
      </c>
      <c r="N52" s="286"/>
      <c r="O52" s="287"/>
      <c r="P52" s="288"/>
      <c r="Q52" s="287"/>
      <c r="R52" s="289">
        <f>SUM(R49:R51)</f>
        <v>1000</v>
      </c>
      <c r="S52" s="290">
        <f>SUM(S49:S51)</f>
        <v>3430</v>
      </c>
      <c r="T52" s="209">
        <f>SUM(T49:T51)</f>
        <v>0</v>
      </c>
      <c r="U52" s="209">
        <f>S52+T52</f>
        <v>3430</v>
      </c>
    </row>
    <row r="53" spans="1:161" s="28" customFormat="1" ht="24.75" customHeight="1" x14ac:dyDescent="0.25">
      <c r="A53" s="291" t="s">
        <v>146</v>
      </c>
      <c r="B53" s="292"/>
      <c r="C53" s="293" t="s">
        <v>147</v>
      </c>
      <c r="D53" s="296"/>
      <c r="E53" s="131" t="s">
        <v>225</v>
      </c>
      <c r="F53" s="294" t="s">
        <v>199</v>
      </c>
      <c r="G53" s="295" t="s">
        <v>200</v>
      </c>
      <c r="H53" s="211"/>
      <c r="I53" s="296"/>
      <c r="J53" s="131" t="s">
        <v>225</v>
      </c>
      <c r="K53" s="294" t="s">
        <v>199</v>
      </c>
      <c r="L53" s="295" t="s">
        <v>200</v>
      </c>
      <c r="M53" s="211"/>
      <c r="N53" s="130"/>
      <c r="O53" s="131" t="s">
        <v>225</v>
      </c>
      <c r="P53" s="294" t="s">
        <v>199</v>
      </c>
      <c r="Q53" s="295" t="s">
        <v>200</v>
      </c>
      <c r="R53" s="132"/>
      <c r="S53" s="297"/>
      <c r="T53" s="134"/>
      <c r="U53" s="134"/>
    </row>
    <row r="54" spans="1:161" s="14" customFormat="1" ht="24.75" customHeight="1" x14ac:dyDescent="0.25">
      <c r="A54" s="366" t="s">
        <v>247</v>
      </c>
      <c r="B54" s="367"/>
      <c r="C54" s="368" t="s">
        <v>248</v>
      </c>
      <c r="D54" s="369"/>
      <c r="E54" s="370"/>
      <c r="F54" s="370"/>
      <c r="G54" s="370"/>
      <c r="H54" s="370"/>
      <c r="I54" s="369"/>
      <c r="J54" s="370"/>
      <c r="K54" s="370"/>
      <c r="L54" s="370"/>
      <c r="M54" s="370"/>
      <c r="N54" s="371"/>
      <c r="O54" s="370"/>
      <c r="P54" s="370"/>
      <c r="Q54" s="370"/>
      <c r="R54" s="370"/>
      <c r="S54" s="372"/>
      <c r="T54" s="373"/>
      <c r="U54" s="373"/>
      <c r="V54" s="17"/>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row>
    <row r="55" spans="1:161" ht="24.75" customHeight="1" x14ac:dyDescent="0.25">
      <c r="A55" s="298" t="s">
        <v>249</v>
      </c>
      <c r="B55" s="298"/>
      <c r="C55" s="298"/>
      <c r="D55" s="374"/>
      <c r="E55" s="374"/>
      <c r="F55" s="374"/>
      <c r="G55" s="374"/>
      <c r="H55" s="374"/>
      <c r="I55" s="374"/>
      <c r="J55" s="374"/>
      <c r="K55" s="374"/>
      <c r="L55" s="374"/>
      <c r="M55" s="374"/>
      <c r="N55" s="374"/>
      <c r="O55" s="374"/>
      <c r="P55" s="374"/>
      <c r="Q55" s="374"/>
      <c r="R55" s="374"/>
      <c r="S55" s="375"/>
      <c r="T55" s="375"/>
      <c r="U55" s="375"/>
      <c r="V55" s="17"/>
    </row>
    <row r="56" spans="1:161" s="16" customFormat="1" ht="24.75" customHeight="1" x14ac:dyDescent="0.25">
      <c r="A56" s="147" t="s">
        <v>250</v>
      </c>
      <c r="B56" s="148"/>
      <c r="C56" s="376" t="s">
        <v>251</v>
      </c>
      <c r="D56" s="377"/>
      <c r="E56" s="245">
        <v>1</v>
      </c>
      <c r="F56" s="185">
        <v>95619</v>
      </c>
      <c r="G56" s="186">
        <v>1</v>
      </c>
      <c r="H56" s="214">
        <f>SUM(E56*F56*G56)</f>
        <v>95619</v>
      </c>
      <c r="I56" s="377"/>
      <c r="J56" s="245"/>
      <c r="K56" s="378"/>
      <c r="L56" s="379"/>
      <c r="M56" s="214">
        <f>SUM(J56*K56*L56)</f>
        <v>0</v>
      </c>
      <c r="N56" s="380"/>
      <c r="O56" s="381"/>
      <c r="P56" s="382"/>
      <c r="Q56" s="383"/>
      <c r="R56" s="250">
        <f>SUM(O56*P56*Q56)</f>
        <v>0</v>
      </c>
      <c r="S56" s="384">
        <f>H56+M56+R56</f>
        <v>95619</v>
      </c>
      <c r="T56" s="176"/>
      <c r="U56" s="162">
        <f>S56+T56</f>
        <v>95619</v>
      </c>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row>
    <row r="57" spans="1:161" ht="24.75" customHeight="1" x14ac:dyDescent="0.25">
      <c r="A57" s="366" t="s">
        <v>252</v>
      </c>
      <c r="B57" s="367"/>
      <c r="C57" s="385" t="s">
        <v>253</v>
      </c>
      <c r="D57" s="386"/>
      <c r="E57" s="385"/>
      <c r="F57" s="385"/>
      <c r="G57" s="385"/>
      <c r="H57" s="387"/>
      <c r="I57" s="386"/>
      <c r="J57" s="385"/>
      <c r="K57" s="385"/>
      <c r="L57" s="385"/>
      <c r="M57" s="387"/>
      <c r="N57" s="388"/>
      <c r="O57" s="389"/>
      <c r="P57" s="390"/>
      <c r="Q57" s="389"/>
      <c r="R57" s="391"/>
      <c r="S57" s="392"/>
      <c r="T57" s="393"/>
      <c r="U57" s="394"/>
    </row>
    <row r="58" spans="1:161" ht="24.75" customHeight="1" x14ac:dyDescent="0.25">
      <c r="A58" s="298" t="s">
        <v>227</v>
      </c>
      <c r="B58" s="298"/>
      <c r="C58" s="261"/>
      <c r="D58" s="264"/>
      <c r="E58" s="265"/>
      <c r="F58" s="265"/>
      <c r="G58" s="265"/>
      <c r="H58" s="266"/>
      <c r="I58" s="264"/>
      <c r="J58" s="265"/>
      <c r="K58" s="265"/>
      <c r="L58" s="265"/>
      <c r="M58" s="266"/>
      <c r="N58" s="264"/>
      <c r="O58" s="265"/>
      <c r="P58" s="265"/>
      <c r="Q58" s="265"/>
      <c r="R58" s="266"/>
      <c r="S58" s="278"/>
      <c r="T58" s="279"/>
      <c r="U58" s="280"/>
      <c r="V58" s="17"/>
    </row>
    <row r="59" spans="1:161" s="14" customFormat="1" ht="24.75" customHeight="1" x14ac:dyDescent="0.25">
      <c r="A59" s="147" t="s">
        <v>254</v>
      </c>
      <c r="B59" s="148"/>
      <c r="C59" s="376" t="s">
        <v>255</v>
      </c>
      <c r="D59" s="377"/>
      <c r="E59" s="245">
        <v>1</v>
      </c>
      <c r="F59" s="185">
        <v>5000</v>
      </c>
      <c r="G59" s="186">
        <v>1</v>
      </c>
      <c r="H59" s="214">
        <f>SUM(E59*F59*G59)</f>
        <v>5000</v>
      </c>
      <c r="I59" s="377"/>
      <c r="J59" s="245">
        <v>1</v>
      </c>
      <c r="K59" s="378">
        <v>1000</v>
      </c>
      <c r="L59" s="379">
        <v>1</v>
      </c>
      <c r="M59" s="214">
        <f>SUM(J59*K59*L59)</f>
        <v>1000</v>
      </c>
      <c r="N59" s="380"/>
      <c r="O59" s="381"/>
      <c r="P59" s="382"/>
      <c r="Q59" s="383"/>
      <c r="R59" s="250">
        <f>SUM(O59*P59*Q59)</f>
        <v>0</v>
      </c>
      <c r="S59" s="251">
        <f>SUM(H59+M59+R59)</f>
        <v>6000</v>
      </c>
      <c r="T59" s="176">
        <v>0</v>
      </c>
      <c r="U59" s="176">
        <f>S59+T59</f>
        <v>6000</v>
      </c>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row>
    <row r="60" spans="1:161" s="16" customFormat="1" ht="24.75" customHeight="1" x14ac:dyDescent="0.25">
      <c r="A60" s="281" t="s">
        <v>256</v>
      </c>
      <c r="B60" s="282"/>
      <c r="C60" s="282"/>
      <c r="D60" s="283"/>
      <c r="E60" s="284"/>
      <c r="F60" s="284"/>
      <c r="G60" s="284"/>
      <c r="H60" s="285">
        <f>SUM(H56+H59)</f>
        <v>100619</v>
      </c>
      <c r="I60" s="283"/>
      <c r="J60" s="284"/>
      <c r="K60" s="284"/>
      <c r="L60" s="284"/>
      <c r="M60" s="285">
        <f>SUM(M56:M59)</f>
        <v>1000</v>
      </c>
      <c r="N60" s="286"/>
      <c r="O60" s="287"/>
      <c r="P60" s="288"/>
      <c r="Q60" s="287"/>
      <c r="R60" s="289">
        <f>SUM(R56+R59)</f>
        <v>0</v>
      </c>
      <c r="S60" s="290">
        <f>SUM(S56:S59)</f>
        <v>101619</v>
      </c>
      <c r="T60" s="209">
        <f>SUM(T56:T59)</f>
        <v>0</v>
      </c>
      <c r="U60" s="209">
        <f>S60+T60</f>
        <v>101619</v>
      </c>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row>
    <row r="61" spans="1:161" s="28" customFormat="1" ht="24.75" customHeight="1" x14ac:dyDescent="0.25">
      <c r="A61" s="291" t="s">
        <v>148</v>
      </c>
      <c r="B61" s="292"/>
      <c r="C61" s="293" t="s">
        <v>257</v>
      </c>
      <c r="D61" s="395"/>
      <c r="E61" s="319" t="s">
        <v>225</v>
      </c>
      <c r="F61" s="320" t="s">
        <v>199</v>
      </c>
      <c r="G61" s="321" t="s">
        <v>200</v>
      </c>
      <c r="H61" s="322"/>
      <c r="I61" s="296"/>
      <c r="J61" s="210"/>
      <c r="K61" s="210"/>
      <c r="L61" s="210"/>
      <c r="M61" s="211"/>
      <c r="N61" s="130"/>
      <c r="O61" s="131"/>
      <c r="P61" s="294"/>
      <c r="Q61" s="131"/>
      <c r="R61" s="132"/>
      <c r="S61" s="133"/>
      <c r="T61" s="134"/>
      <c r="U61" s="134"/>
      <c r="V61" s="27"/>
    </row>
    <row r="62" spans="1:161" ht="24.75" customHeight="1" x14ac:dyDescent="0.25">
      <c r="A62" s="147" t="s">
        <v>258</v>
      </c>
      <c r="B62" s="148"/>
      <c r="C62" s="396" t="s">
        <v>257</v>
      </c>
      <c r="D62" s="345"/>
      <c r="E62" s="397">
        <v>0</v>
      </c>
      <c r="F62" s="398">
        <v>0</v>
      </c>
      <c r="G62" s="399">
        <v>0</v>
      </c>
      <c r="H62" s="187">
        <f>SUM(E62*F62*G62)</f>
        <v>0</v>
      </c>
      <c r="I62" s="345"/>
      <c r="J62" s="400"/>
      <c r="K62" s="398"/>
      <c r="L62" s="401"/>
      <c r="M62" s="402"/>
      <c r="N62" s="345"/>
      <c r="O62" s="400"/>
      <c r="P62" s="398"/>
      <c r="Q62" s="401"/>
      <c r="R62" s="403"/>
      <c r="S62" s="404">
        <f>SUM(H62+M62+R62)</f>
        <v>0</v>
      </c>
      <c r="T62" s="176">
        <v>0</v>
      </c>
      <c r="U62" s="176">
        <f>S62+T62</f>
        <v>0</v>
      </c>
    </row>
    <row r="63" spans="1:161" s="14" customFormat="1" ht="24.75" customHeight="1" x14ac:dyDescent="0.25">
      <c r="A63" s="405" t="s">
        <v>259</v>
      </c>
      <c r="B63" s="405"/>
      <c r="C63" s="406"/>
      <c r="D63" s="407"/>
      <c r="E63" s="408"/>
      <c r="F63" s="408"/>
      <c r="G63" s="408"/>
      <c r="H63" s="409">
        <f>SUM(H62)</f>
        <v>0</v>
      </c>
      <c r="I63" s="407"/>
      <c r="J63" s="408"/>
      <c r="K63" s="408"/>
      <c r="L63" s="408"/>
      <c r="M63" s="410">
        <f>SUM(M62)</f>
        <v>0</v>
      </c>
      <c r="N63" s="407"/>
      <c r="O63" s="408"/>
      <c r="P63" s="408"/>
      <c r="Q63" s="411"/>
      <c r="R63" s="412">
        <f>SUM(R62)</f>
        <v>0</v>
      </c>
      <c r="S63" s="208">
        <f>SUM(S62:S62)</f>
        <v>0</v>
      </c>
      <c r="T63" s="209">
        <v>0</v>
      </c>
      <c r="U63" s="209">
        <f>S63+T63</f>
        <v>0</v>
      </c>
      <c r="V63" s="17"/>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row>
    <row r="64" spans="1:161" s="26" customFormat="1" ht="24.75" customHeight="1" x14ac:dyDescent="0.25">
      <c r="A64" s="291" t="s">
        <v>150</v>
      </c>
      <c r="B64" s="292"/>
      <c r="C64" s="293" t="s">
        <v>151</v>
      </c>
      <c r="D64" s="318" t="s">
        <v>260</v>
      </c>
      <c r="E64" s="319" t="s">
        <v>225</v>
      </c>
      <c r="F64" s="320" t="s">
        <v>199</v>
      </c>
      <c r="G64" s="413" t="s">
        <v>200</v>
      </c>
      <c r="H64" s="322"/>
      <c r="I64" s="318" t="s">
        <v>260</v>
      </c>
      <c r="J64" s="319" t="s">
        <v>225</v>
      </c>
      <c r="K64" s="320" t="s">
        <v>202</v>
      </c>
      <c r="L64" s="413" t="s">
        <v>200</v>
      </c>
      <c r="M64" s="322"/>
      <c r="N64" s="318" t="s">
        <v>260</v>
      </c>
      <c r="O64" s="319" t="s">
        <v>225</v>
      </c>
      <c r="P64" s="320" t="s">
        <v>202</v>
      </c>
      <c r="Q64" s="413" t="s">
        <v>200</v>
      </c>
      <c r="R64" s="324"/>
      <c r="S64" s="297"/>
      <c r="T64" s="134"/>
      <c r="U64" s="134"/>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row>
    <row r="65" spans="1:161" ht="24.75" customHeight="1" x14ac:dyDescent="0.25">
      <c r="A65" s="298" t="s">
        <v>227</v>
      </c>
      <c r="B65" s="298"/>
      <c r="C65" s="261"/>
      <c r="D65" s="302"/>
      <c r="E65" s="303"/>
      <c r="F65" s="303"/>
      <c r="G65" s="303"/>
      <c r="H65" s="304"/>
      <c r="I65" s="302"/>
      <c r="J65" s="303"/>
      <c r="K65" s="303"/>
      <c r="L65" s="303"/>
      <c r="M65" s="304"/>
      <c r="N65" s="302"/>
      <c r="O65" s="303"/>
      <c r="P65" s="303"/>
      <c r="Q65" s="303"/>
      <c r="R65" s="304"/>
      <c r="S65" s="414"/>
      <c r="T65" s="415"/>
      <c r="U65" s="416"/>
      <c r="V65" s="17"/>
    </row>
    <row r="66" spans="1:161" s="16" customFormat="1" ht="39" customHeight="1" x14ac:dyDescent="0.25">
      <c r="A66" s="147" t="s">
        <v>261</v>
      </c>
      <c r="B66" s="148"/>
      <c r="C66" s="149" t="s">
        <v>262</v>
      </c>
      <c r="D66" s="156">
        <v>1</v>
      </c>
      <c r="E66" s="155">
        <v>1</v>
      </c>
      <c r="F66" s="152">
        <v>1501.61</v>
      </c>
      <c r="G66" s="153">
        <v>1</v>
      </c>
      <c r="H66" s="154">
        <f>SUM(D66*E66*F66*G66)</f>
        <v>1501.61</v>
      </c>
      <c r="I66" s="417"/>
      <c r="J66" s="307"/>
      <c r="K66" s="308"/>
      <c r="L66" s="346"/>
      <c r="M66" s="187">
        <f t="shared" ref="M66:M67" si="13">SUM(I66*J66*K66*L66)</f>
        <v>0</v>
      </c>
      <c r="N66" s="418"/>
      <c r="O66" s="419"/>
      <c r="P66" s="348"/>
      <c r="Q66" s="349"/>
      <c r="R66" s="250">
        <f t="shared" ref="R66:R67" si="14">SUM(N66*O66*P66*Q66)</f>
        <v>0</v>
      </c>
      <c r="S66" s="251">
        <f t="shared" ref="S66:S67" si="15">SUM(H66+M66+R66)</f>
        <v>1501.61</v>
      </c>
      <c r="T66" s="176">
        <v>0</v>
      </c>
      <c r="U66" s="162">
        <f t="shared" ref="U66:U71" si="16">S66+T66</f>
        <v>1501.61</v>
      </c>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row>
    <row r="67" spans="1:161" s="16" customFormat="1" ht="35.450000000000003" customHeight="1" x14ac:dyDescent="0.25">
      <c r="A67" s="147" t="s">
        <v>263</v>
      </c>
      <c r="B67" s="148"/>
      <c r="C67" s="149" t="s">
        <v>264</v>
      </c>
      <c r="D67" s="170"/>
      <c r="E67" s="307"/>
      <c r="F67" s="308"/>
      <c r="G67" s="346"/>
      <c r="H67" s="168">
        <f>SUM(D67*E67*F67*G67)</f>
        <v>0</v>
      </c>
      <c r="I67" s="417"/>
      <c r="J67" s="307"/>
      <c r="K67" s="308"/>
      <c r="L67" s="346"/>
      <c r="M67" s="187">
        <f t="shared" si="13"/>
        <v>0</v>
      </c>
      <c r="N67" s="418"/>
      <c r="O67" s="419"/>
      <c r="P67" s="348"/>
      <c r="Q67" s="420"/>
      <c r="R67" s="250">
        <f t="shared" si="14"/>
        <v>0</v>
      </c>
      <c r="S67" s="254">
        <f t="shared" si="15"/>
        <v>0</v>
      </c>
      <c r="T67" s="176"/>
      <c r="U67" s="176">
        <f t="shared" si="16"/>
        <v>0</v>
      </c>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row>
    <row r="68" spans="1:161" ht="24.75" customHeight="1" x14ac:dyDescent="0.25">
      <c r="A68" s="281" t="s">
        <v>265</v>
      </c>
      <c r="B68" s="282"/>
      <c r="C68" s="282"/>
      <c r="D68" s="283"/>
      <c r="E68" s="284"/>
      <c r="F68" s="284"/>
      <c r="G68" s="284"/>
      <c r="H68" s="285">
        <f>SUM(H66:H67)</f>
        <v>1501.61</v>
      </c>
      <c r="I68" s="283"/>
      <c r="J68" s="284"/>
      <c r="K68" s="284"/>
      <c r="L68" s="284"/>
      <c r="M68" s="285">
        <f>SUM(M66:M67)</f>
        <v>0</v>
      </c>
      <c r="N68" s="286"/>
      <c r="O68" s="287"/>
      <c r="P68" s="288"/>
      <c r="Q68" s="287"/>
      <c r="R68" s="289">
        <f>SUM(R66:R67)</f>
        <v>0</v>
      </c>
      <c r="S68" s="290">
        <f>SUM(S66:S67)</f>
        <v>1501.61</v>
      </c>
      <c r="T68" s="209">
        <f>SUM(T66:T67)</f>
        <v>0</v>
      </c>
      <c r="U68" s="209">
        <f t="shared" si="16"/>
        <v>1501.61</v>
      </c>
    </row>
    <row r="69" spans="1:161" ht="24.75" customHeight="1" x14ac:dyDescent="0.25">
      <c r="A69" s="127" t="s">
        <v>152</v>
      </c>
      <c r="B69" s="128"/>
      <c r="C69" s="129" t="s">
        <v>153</v>
      </c>
      <c r="D69" s="421"/>
      <c r="E69" s="129"/>
      <c r="F69" s="129"/>
      <c r="G69" s="129"/>
      <c r="H69" s="422">
        <f>SUM(H15+H19+H36+H45+H52+H60+H63+H68)</f>
        <v>162131.60999999999</v>
      </c>
      <c r="I69" s="421"/>
      <c r="J69" s="129"/>
      <c r="K69" s="129"/>
      <c r="L69" s="129"/>
      <c r="M69" s="422">
        <f>SUM(M15+M19+M36+M45+M52+M60+M63+M68)</f>
        <v>79091</v>
      </c>
      <c r="N69" s="423"/>
      <c r="O69" s="424"/>
      <c r="P69" s="425"/>
      <c r="Q69" s="424"/>
      <c r="R69" s="426">
        <f>SUM(R15+R19+R36+R45+R52+R60+R63+R68)</f>
        <v>62260</v>
      </c>
      <c r="S69" s="133">
        <f>SUM(S15,S19,S36,S45,S52,S60,S63,S68)</f>
        <v>303482.61</v>
      </c>
      <c r="T69" s="134">
        <f>SUM(T15,T19,T36,T45,T52,T60,T63,T68)</f>
        <v>100</v>
      </c>
      <c r="U69" s="134">
        <f t="shared" si="16"/>
        <v>303582.61</v>
      </c>
    </row>
    <row r="70" spans="1:161" ht="80.25" customHeight="1" x14ac:dyDescent="0.25">
      <c r="A70" s="127" t="s">
        <v>154</v>
      </c>
      <c r="B70" s="128"/>
      <c r="C70" s="129" t="s">
        <v>342</v>
      </c>
      <c r="D70" s="421"/>
      <c r="E70" s="129"/>
      <c r="F70" s="129"/>
      <c r="G70" s="129"/>
      <c r="H70" s="427">
        <f>SUM(H69*0.15)</f>
        <v>24319.741499999996</v>
      </c>
      <c r="I70" s="421"/>
      <c r="J70" s="129"/>
      <c r="K70" s="129"/>
      <c r="L70" s="129"/>
      <c r="M70" s="427">
        <f>SUM(M69*0.15)</f>
        <v>11863.65</v>
      </c>
      <c r="N70" s="428"/>
      <c r="O70" s="429"/>
      <c r="P70" s="429"/>
      <c r="Q70" s="429"/>
      <c r="R70" s="430">
        <f>SUM(R69*0.15)</f>
        <v>9339</v>
      </c>
      <c r="S70" s="431">
        <f>SUM(H70+M70+R70)</f>
        <v>45522.391499999998</v>
      </c>
      <c r="T70" s="134">
        <v>0</v>
      </c>
      <c r="U70" s="432">
        <f t="shared" si="16"/>
        <v>45522.391499999998</v>
      </c>
    </row>
    <row r="71" spans="1:161" ht="49.5" customHeight="1" thickBot="1" x14ac:dyDescent="0.3">
      <c r="A71" s="127" t="s">
        <v>156</v>
      </c>
      <c r="B71" s="128"/>
      <c r="C71" s="129" t="s">
        <v>266</v>
      </c>
      <c r="D71" s="433"/>
      <c r="E71" s="434"/>
      <c r="F71" s="434"/>
      <c r="G71" s="434"/>
      <c r="H71" s="435">
        <f>SUM(H69:H70)</f>
        <v>186451.35149999999</v>
      </c>
      <c r="I71" s="433"/>
      <c r="J71" s="434"/>
      <c r="K71" s="434"/>
      <c r="L71" s="434"/>
      <c r="M71" s="435">
        <f>SUM(M69+M70)</f>
        <v>90954.65</v>
      </c>
      <c r="N71" s="436" t="s">
        <v>267</v>
      </c>
      <c r="O71" s="437"/>
      <c r="P71" s="438"/>
      <c r="Q71" s="437"/>
      <c r="R71" s="439">
        <f>SUM(R69+R70)</f>
        <v>71599</v>
      </c>
      <c r="S71" s="133">
        <f>SUM(S69:S70)</f>
        <v>349005.00150000001</v>
      </c>
      <c r="T71" s="134">
        <f>SUM(T69:T70)</f>
        <v>100</v>
      </c>
      <c r="U71" s="134">
        <f t="shared" si="16"/>
        <v>349105.00150000001</v>
      </c>
    </row>
    <row r="72" spans="1:161" ht="24.75" customHeight="1" x14ac:dyDescent="0.25">
      <c r="A72" s="29" t="s">
        <v>268</v>
      </c>
      <c r="B72" s="29"/>
      <c r="C72" s="29"/>
      <c r="D72" s="29"/>
      <c r="E72" s="29"/>
      <c r="F72" s="29"/>
      <c r="G72" s="29"/>
      <c r="H72" s="29"/>
      <c r="I72" s="29"/>
      <c r="J72" s="29"/>
      <c r="K72" s="29"/>
      <c r="L72" s="29"/>
      <c r="M72" s="29"/>
      <c r="N72" s="29"/>
      <c r="O72" s="29"/>
      <c r="P72" s="29"/>
      <c r="Q72" s="29"/>
      <c r="R72" s="29"/>
      <c r="S72" s="29"/>
      <c r="T72" s="29"/>
      <c r="U72" s="29"/>
    </row>
  </sheetData>
  <mergeCells count="121">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 ref="D47:H47"/>
    <mergeCell ref="I47:M47"/>
    <mergeCell ref="N47:R47"/>
    <mergeCell ref="A42:C42"/>
    <mergeCell ref="D42:H42"/>
    <mergeCell ref="I42:M42"/>
    <mergeCell ref="A43:B43"/>
    <mergeCell ref="D48:H48"/>
    <mergeCell ref="I48:M48"/>
    <mergeCell ref="N48:R48"/>
    <mergeCell ref="D58:H58"/>
    <mergeCell ref="I58:M58"/>
    <mergeCell ref="N58:R58"/>
    <mergeCell ref="S58:U58"/>
    <mergeCell ref="D65:H65"/>
    <mergeCell ref="I65:M65"/>
    <mergeCell ref="N65:R65"/>
    <mergeCell ref="S65:U65"/>
    <mergeCell ref="D55:H55"/>
    <mergeCell ref="I55:M55"/>
    <mergeCell ref="N55:R55"/>
    <mergeCell ref="S55:U55"/>
    <mergeCell ref="D32:H32"/>
    <mergeCell ref="I32:M32"/>
    <mergeCell ref="N32:R32"/>
    <mergeCell ref="A17:B17"/>
    <mergeCell ref="A18:B18"/>
    <mergeCell ref="D22:H22"/>
    <mergeCell ref="I22:M22"/>
    <mergeCell ref="N22:R22"/>
    <mergeCell ref="D31:H31"/>
    <mergeCell ref="I31:M31"/>
    <mergeCell ref="N31:R31"/>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topLeftCell="A49" zoomScaleNormal="100" zoomScaleSheetLayoutView="100" workbookViewId="0">
      <selection activeCell="A49" sqref="A1:XFD1048576"/>
    </sheetView>
  </sheetViews>
  <sheetFormatPr defaultColWidth="9.140625" defaultRowHeight="15.75" x14ac:dyDescent="0.25"/>
  <cols>
    <col min="1" max="1" width="4.42578125" style="20" bestFit="1" customWidth="1"/>
    <col min="2" max="2" width="2.140625" style="20" customWidth="1"/>
    <col min="3" max="3" width="35.5703125" style="11" customWidth="1"/>
    <col min="4" max="4" width="13.140625" style="11" customWidth="1"/>
    <col min="5" max="5" width="10.42578125" style="11" customWidth="1"/>
    <col min="6" max="6" width="14" style="11" customWidth="1"/>
    <col min="7" max="7" width="10.85546875" style="11" customWidth="1"/>
    <col min="8" max="8" width="14.5703125" style="11" customWidth="1"/>
    <col min="9" max="9" width="11.85546875" style="11" customWidth="1"/>
    <col min="10" max="10" width="14.5703125" style="11" customWidth="1"/>
    <col min="11" max="16384" width="9.140625" style="11"/>
  </cols>
  <sheetData>
    <row r="1" spans="1:145" x14ac:dyDescent="0.25">
      <c r="A1" s="109" t="s">
        <v>269</v>
      </c>
      <c r="B1" s="109"/>
      <c r="C1" s="109"/>
      <c r="D1" s="109"/>
      <c r="E1" s="109"/>
      <c r="F1" s="109"/>
      <c r="G1" s="109"/>
      <c r="H1" s="109"/>
      <c r="I1" s="109"/>
      <c r="J1" s="109"/>
    </row>
    <row r="2" spans="1:145" ht="12.75" customHeight="1" x14ac:dyDescent="0.25">
      <c r="A2" s="440" t="s">
        <v>270</v>
      </c>
      <c r="B2" s="440"/>
      <c r="C2" s="440"/>
      <c r="D2" s="440"/>
      <c r="E2" s="440"/>
      <c r="F2" s="440" t="s">
        <v>129</v>
      </c>
      <c r="G2" s="440"/>
      <c r="H2" s="440"/>
      <c r="I2" s="440"/>
      <c r="J2" s="440"/>
    </row>
    <row r="3" spans="1:145" ht="12.75" customHeight="1" x14ac:dyDescent="0.25">
      <c r="A3" s="440" t="s">
        <v>130</v>
      </c>
      <c r="B3" s="440"/>
      <c r="C3" s="440"/>
      <c r="D3" s="440"/>
      <c r="E3" s="440"/>
      <c r="F3" s="440" t="s">
        <v>130</v>
      </c>
      <c r="G3" s="440"/>
      <c r="H3" s="440"/>
      <c r="I3" s="440"/>
      <c r="J3" s="440"/>
    </row>
    <row r="4" spans="1:145" ht="12.75" customHeight="1" x14ac:dyDescent="0.25">
      <c r="A4" s="440" t="s">
        <v>131</v>
      </c>
      <c r="B4" s="440"/>
      <c r="C4" s="440"/>
      <c r="D4" s="440"/>
      <c r="E4" s="440"/>
      <c r="F4" s="440" t="s">
        <v>130</v>
      </c>
      <c r="G4" s="440"/>
      <c r="H4" s="440"/>
      <c r="I4" s="440"/>
      <c r="J4" s="440"/>
    </row>
    <row r="5" spans="1:145" ht="3.75" customHeight="1" thickBot="1" x14ac:dyDescent="0.3"/>
    <row r="6" spans="1:145" x14ac:dyDescent="0.25">
      <c r="A6" s="441" t="s">
        <v>132</v>
      </c>
      <c r="B6" s="442"/>
      <c r="C6" s="443"/>
      <c r="D6" s="444" t="s">
        <v>271</v>
      </c>
      <c r="E6" s="445"/>
      <c r="F6" s="445"/>
      <c r="G6" s="446"/>
      <c r="H6" s="441" t="s">
        <v>272</v>
      </c>
      <c r="I6" s="445" t="s">
        <v>273</v>
      </c>
      <c r="J6" s="446" t="s">
        <v>167</v>
      </c>
    </row>
    <row r="7" spans="1:145" ht="45" customHeight="1" thickBot="1" x14ac:dyDescent="0.3">
      <c r="A7" s="447"/>
      <c r="B7" s="448"/>
      <c r="C7" s="449"/>
      <c r="D7" s="450" t="s">
        <v>168</v>
      </c>
      <c r="E7" s="451" t="s">
        <v>169</v>
      </c>
      <c r="F7" s="451" t="s">
        <v>274</v>
      </c>
      <c r="G7" s="452" t="s">
        <v>170</v>
      </c>
      <c r="H7" s="447"/>
      <c r="I7" s="453"/>
      <c r="J7" s="454"/>
    </row>
    <row r="8" spans="1:145" s="12" customFormat="1" ht="44.25" customHeight="1" thickBot="1" x14ac:dyDescent="0.3">
      <c r="A8" s="455" t="s">
        <v>136</v>
      </c>
      <c r="B8" s="456"/>
      <c r="C8" s="457" t="s">
        <v>137</v>
      </c>
      <c r="D8" s="458" t="s">
        <v>275</v>
      </c>
      <c r="E8" s="459" t="s">
        <v>174</v>
      </c>
      <c r="F8" s="459" t="s">
        <v>276</v>
      </c>
      <c r="G8" s="460" t="s">
        <v>176</v>
      </c>
      <c r="H8" s="461"/>
      <c r="I8" s="462"/>
      <c r="J8" s="463"/>
      <c r="K8" s="464"/>
    </row>
    <row r="9" spans="1:145" x14ac:dyDescent="0.25">
      <c r="A9" s="465" t="s">
        <v>178</v>
      </c>
      <c r="B9" s="466"/>
      <c r="C9" s="467" t="s">
        <v>179</v>
      </c>
      <c r="D9" s="468"/>
      <c r="E9" s="469"/>
      <c r="F9" s="469"/>
      <c r="G9" s="469"/>
      <c r="H9" s="470"/>
      <c r="I9" s="469"/>
      <c r="J9" s="471"/>
    </row>
    <row r="10" spans="1:145" x14ac:dyDescent="0.25">
      <c r="A10" s="472" t="s">
        <v>180</v>
      </c>
      <c r="B10" s="148"/>
      <c r="C10" s="149" t="s">
        <v>181</v>
      </c>
      <c r="D10" s="473">
        <v>12</v>
      </c>
      <c r="E10" s="474">
        <v>1</v>
      </c>
      <c r="F10" s="217">
        <v>100</v>
      </c>
      <c r="G10" s="475">
        <v>1</v>
      </c>
      <c r="H10" s="476">
        <f>D10*E10*F10*G10</f>
        <v>1200</v>
      </c>
      <c r="I10" s="477">
        <v>100</v>
      </c>
      <c r="J10" s="478">
        <f>H10+I10</f>
        <v>1300</v>
      </c>
    </row>
    <row r="11" spans="1:145" x14ac:dyDescent="0.25">
      <c r="A11" s="472" t="s">
        <v>182</v>
      </c>
      <c r="B11" s="148"/>
      <c r="C11" s="163" t="s">
        <v>183</v>
      </c>
      <c r="D11" s="479"/>
      <c r="E11" s="480"/>
      <c r="F11" s="225"/>
      <c r="G11" s="481"/>
      <c r="H11" s="476">
        <f>D11*E11*F11*G11</f>
        <v>0</v>
      </c>
      <c r="I11" s="312"/>
      <c r="J11" s="482">
        <f>H11+I11</f>
        <v>0</v>
      </c>
    </row>
    <row r="12" spans="1:145" x14ac:dyDescent="0.25">
      <c r="A12" s="483" t="s">
        <v>184</v>
      </c>
      <c r="B12" s="178"/>
      <c r="C12" s="179" t="s">
        <v>277</v>
      </c>
      <c r="D12" s="484"/>
      <c r="E12" s="181"/>
      <c r="F12" s="181"/>
      <c r="G12" s="181"/>
      <c r="H12" s="485"/>
      <c r="I12" s="142"/>
      <c r="J12" s="486"/>
    </row>
    <row r="13" spans="1:145" x14ac:dyDescent="0.25">
      <c r="A13" s="472" t="s">
        <v>186</v>
      </c>
      <c r="B13" s="148"/>
      <c r="C13" s="149"/>
      <c r="D13" s="487">
        <v>12</v>
      </c>
      <c r="E13" s="488">
        <v>1</v>
      </c>
      <c r="F13" s="489">
        <v>100</v>
      </c>
      <c r="G13" s="490">
        <v>1</v>
      </c>
      <c r="H13" s="476">
        <f>D13*E13*F13*G13</f>
        <v>1200</v>
      </c>
      <c r="I13" s="491"/>
      <c r="J13" s="492">
        <f>H13+I13</f>
        <v>1200</v>
      </c>
    </row>
    <row r="14" spans="1:145" s="14" customFormat="1" ht="16.5" thickBot="1" x14ac:dyDescent="0.3">
      <c r="A14" s="493" t="s">
        <v>190</v>
      </c>
      <c r="B14" s="494"/>
      <c r="C14" s="494"/>
      <c r="D14" s="495"/>
      <c r="E14" s="496"/>
      <c r="F14" s="497"/>
      <c r="G14" s="498"/>
      <c r="H14" s="499">
        <f>SUM(H10:H13)</f>
        <v>2400</v>
      </c>
      <c r="I14" s="500">
        <f>SUM(I10:I13)</f>
        <v>100</v>
      </c>
      <c r="J14" s="501">
        <f>H14+I14</f>
        <v>2500</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row>
    <row r="15" spans="1:145" s="506" customFormat="1" ht="51" customHeight="1" thickBot="1" x14ac:dyDescent="0.3">
      <c r="A15" s="455" t="s">
        <v>138</v>
      </c>
      <c r="B15" s="502"/>
      <c r="C15" s="457" t="s">
        <v>139</v>
      </c>
      <c r="D15" s="458" t="s">
        <v>278</v>
      </c>
      <c r="E15" s="459" t="s">
        <v>191</v>
      </c>
      <c r="F15" s="459" t="s">
        <v>276</v>
      </c>
      <c r="G15" s="460" t="s">
        <v>176</v>
      </c>
      <c r="H15" s="503"/>
      <c r="I15" s="504"/>
      <c r="J15" s="50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row>
    <row r="16" spans="1:145" ht="28.9" customHeight="1" x14ac:dyDescent="0.25">
      <c r="A16" s="507" t="s">
        <v>192</v>
      </c>
      <c r="B16" s="213"/>
      <c r="C16" s="163" t="s">
        <v>279</v>
      </c>
      <c r="D16" s="508">
        <v>12</v>
      </c>
      <c r="E16" s="509">
        <v>0.06</v>
      </c>
      <c r="F16" s="510">
        <v>500</v>
      </c>
      <c r="G16" s="511">
        <v>1</v>
      </c>
      <c r="H16" s="512">
        <f>D16*E16*F16*G16</f>
        <v>360</v>
      </c>
      <c r="I16" s="513"/>
      <c r="J16" s="514">
        <f>H16+I16</f>
        <v>360</v>
      </c>
    </row>
    <row r="17" spans="1:145" x14ac:dyDescent="0.25">
      <c r="A17" s="472" t="s">
        <v>194</v>
      </c>
      <c r="B17" s="148"/>
      <c r="C17" s="163" t="s">
        <v>280</v>
      </c>
      <c r="D17" s="515"/>
      <c r="E17" s="516"/>
      <c r="F17" s="517"/>
      <c r="G17" s="518"/>
      <c r="H17" s="519">
        <f>D17*E17*F17*G17</f>
        <v>0</v>
      </c>
      <c r="I17" s="520"/>
      <c r="J17" s="482">
        <f>H17+I17</f>
        <v>0</v>
      </c>
    </row>
    <row r="18" spans="1:145" s="530" customFormat="1" ht="16.5" thickBot="1" x14ac:dyDescent="0.3">
      <c r="A18" s="521" t="s">
        <v>196</v>
      </c>
      <c r="B18" s="522"/>
      <c r="C18" s="522"/>
      <c r="D18" s="523"/>
      <c r="E18" s="524"/>
      <c r="F18" s="525"/>
      <c r="G18" s="526"/>
      <c r="H18" s="527">
        <f>SUM(H16:H17)</f>
        <v>360</v>
      </c>
      <c r="I18" s="528">
        <f>SUM(I16:I17)</f>
        <v>0</v>
      </c>
      <c r="J18" s="529">
        <f>H18+I18</f>
        <v>360</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row>
    <row r="19" spans="1:145" s="506" customFormat="1" ht="18" customHeight="1" thickBot="1" x14ac:dyDescent="0.3">
      <c r="A19" s="455" t="s">
        <v>140</v>
      </c>
      <c r="B19" s="502"/>
      <c r="C19" s="457" t="s">
        <v>141</v>
      </c>
      <c r="D19" s="458" t="s">
        <v>197</v>
      </c>
      <c r="E19" s="459" t="s">
        <v>281</v>
      </c>
      <c r="F19" s="531" t="s">
        <v>199</v>
      </c>
      <c r="G19" s="460" t="s">
        <v>200</v>
      </c>
      <c r="H19" s="503"/>
      <c r="I19" s="504"/>
      <c r="J19" s="50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row>
    <row r="20" spans="1:145" x14ac:dyDescent="0.25">
      <c r="A20" s="483" t="s">
        <v>203</v>
      </c>
      <c r="B20" s="178"/>
      <c r="C20" s="179" t="s">
        <v>282</v>
      </c>
      <c r="D20" s="468"/>
      <c r="E20" s="469"/>
      <c r="F20" s="469"/>
      <c r="G20" s="469"/>
      <c r="H20" s="532"/>
      <c r="I20" s="533"/>
      <c r="J20" s="534"/>
    </row>
    <row r="21" spans="1:145" ht="36.75" customHeight="1" x14ac:dyDescent="0.25">
      <c r="A21" s="535" t="s">
        <v>205</v>
      </c>
      <c r="B21" s="536"/>
      <c r="C21" s="536"/>
      <c r="D21" s="537" t="s">
        <v>283</v>
      </c>
      <c r="E21" s="145"/>
      <c r="F21" s="145"/>
      <c r="G21" s="145"/>
      <c r="H21" s="538"/>
      <c r="I21" s="539"/>
      <c r="J21" s="540"/>
    </row>
    <row r="22" spans="1:145" ht="47.25" x14ac:dyDescent="0.25">
      <c r="A22" s="507" t="s">
        <v>206</v>
      </c>
      <c r="B22" s="213"/>
      <c r="C22" s="163" t="s">
        <v>207</v>
      </c>
      <c r="D22" s="508">
        <v>1</v>
      </c>
      <c r="E22" s="541">
        <v>5</v>
      </c>
      <c r="F22" s="510">
        <v>750</v>
      </c>
      <c r="G22" s="511">
        <v>1</v>
      </c>
      <c r="H22" s="542">
        <f>D22*E22*F22*G22</f>
        <v>3750</v>
      </c>
      <c r="I22" s="312"/>
      <c r="J22" s="543">
        <f>H22+I22</f>
        <v>3750</v>
      </c>
      <c r="K22" s="17"/>
    </row>
    <row r="23" spans="1:145" x14ac:dyDescent="0.25">
      <c r="A23" s="544" t="s">
        <v>208</v>
      </c>
      <c r="B23" s="253"/>
      <c r="C23" s="163" t="s">
        <v>209</v>
      </c>
      <c r="D23" s="508">
        <v>1</v>
      </c>
      <c r="E23" s="541">
        <v>5</v>
      </c>
      <c r="F23" s="510">
        <v>200</v>
      </c>
      <c r="G23" s="511">
        <v>1</v>
      </c>
      <c r="H23" s="542">
        <f>D23*E23*F23*G23</f>
        <v>1000</v>
      </c>
      <c r="I23" s="312"/>
      <c r="J23" s="543">
        <f t="shared" ref="J23:J29" si="0">H23+I23</f>
        <v>1000</v>
      </c>
      <c r="K23" s="17"/>
    </row>
    <row r="24" spans="1:145" x14ac:dyDescent="0.25">
      <c r="A24" s="472" t="s">
        <v>210</v>
      </c>
      <c r="B24" s="148"/>
      <c r="C24" s="149" t="s">
        <v>343</v>
      </c>
      <c r="D24" s="508">
        <v>1</v>
      </c>
      <c r="E24" s="541">
        <v>5</v>
      </c>
      <c r="F24" s="510">
        <v>100</v>
      </c>
      <c r="G24" s="545">
        <v>1</v>
      </c>
      <c r="H24" s="542">
        <f>D24*E24*F24*G24</f>
        <v>500</v>
      </c>
      <c r="I24" s="312"/>
      <c r="J24" s="543">
        <f t="shared" si="0"/>
        <v>500</v>
      </c>
      <c r="K24" s="17"/>
    </row>
    <row r="25" spans="1:145" s="19" customFormat="1" x14ac:dyDescent="0.25">
      <c r="A25" s="546" t="s">
        <v>211</v>
      </c>
      <c r="B25" s="257"/>
      <c r="C25" s="258" t="s">
        <v>212</v>
      </c>
      <c r="D25" s="547"/>
      <c r="E25" s="142"/>
      <c r="F25" s="142"/>
      <c r="G25" s="142"/>
      <c r="H25" s="548"/>
      <c r="I25" s="549"/>
      <c r="J25" s="550"/>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row>
    <row r="26" spans="1:145" s="19" customFormat="1" x14ac:dyDescent="0.25">
      <c r="A26" s="551" t="s">
        <v>205</v>
      </c>
      <c r="B26" s="262"/>
      <c r="C26" s="262"/>
      <c r="D26" s="552" t="s">
        <v>284</v>
      </c>
      <c r="E26" s="553"/>
      <c r="F26" s="553"/>
      <c r="G26" s="553"/>
      <c r="H26" s="554"/>
      <c r="I26" s="539"/>
      <c r="J26" s="540"/>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row>
    <row r="27" spans="1:145" ht="47.25" x14ac:dyDescent="0.25">
      <c r="A27" s="555" t="s">
        <v>213</v>
      </c>
      <c r="B27" s="268"/>
      <c r="C27" s="269" t="s">
        <v>207</v>
      </c>
      <c r="D27" s="556"/>
      <c r="E27" s="247"/>
      <c r="F27" s="248"/>
      <c r="G27" s="557"/>
      <c r="H27" s="558">
        <f>D27*E27*F27*G27</f>
        <v>0</v>
      </c>
      <c r="I27" s="312"/>
      <c r="J27" s="559">
        <f t="shared" si="0"/>
        <v>0</v>
      </c>
    </row>
    <row r="28" spans="1:145" x14ac:dyDescent="0.25">
      <c r="A28" s="555" t="s">
        <v>214</v>
      </c>
      <c r="B28" s="268"/>
      <c r="C28" s="269" t="s">
        <v>285</v>
      </c>
      <c r="D28" s="556"/>
      <c r="E28" s="247"/>
      <c r="F28" s="248"/>
      <c r="G28" s="557"/>
      <c r="H28" s="558">
        <f>D28*E28*F28*G28</f>
        <v>0</v>
      </c>
      <c r="I28" s="312"/>
      <c r="J28" s="559">
        <f t="shared" si="0"/>
        <v>0</v>
      </c>
    </row>
    <row r="29" spans="1:145" x14ac:dyDescent="0.25">
      <c r="A29" s="472" t="s">
        <v>215</v>
      </c>
      <c r="B29" s="148"/>
      <c r="C29" s="149" t="s">
        <v>216</v>
      </c>
      <c r="D29" s="556"/>
      <c r="E29" s="247"/>
      <c r="F29" s="248"/>
      <c r="G29" s="560"/>
      <c r="H29" s="558">
        <f>D29*E29*F29*G29</f>
        <v>0</v>
      </c>
      <c r="I29" s="312"/>
      <c r="J29" s="559">
        <f t="shared" si="0"/>
        <v>0</v>
      </c>
    </row>
    <row r="30" spans="1:145" x14ac:dyDescent="0.25">
      <c r="A30" s="546" t="s">
        <v>217</v>
      </c>
      <c r="B30" s="257"/>
      <c r="C30" s="258" t="s">
        <v>218</v>
      </c>
      <c r="D30" s="561"/>
      <c r="E30" s="142"/>
      <c r="F30" s="142"/>
      <c r="G30" s="142"/>
      <c r="H30" s="562"/>
      <c r="I30" s="549"/>
      <c r="J30" s="550"/>
    </row>
    <row r="31" spans="1:145" x14ac:dyDescent="0.25">
      <c r="A31" s="551" t="s">
        <v>205</v>
      </c>
      <c r="B31" s="262"/>
      <c r="C31" s="262"/>
      <c r="D31" s="552" t="s">
        <v>284</v>
      </c>
      <c r="E31" s="553"/>
      <c r="F31" s="553"/>
      <c r="G31" s="553"/>
      <c r="H31" s="554"/>
      <c r="I31" s="539"/>
      <c r="J31" s="540"/>
    </row>
    <row r="32" spans="1:145" ht="47.25" x14ac:dyDescent="0.25">
      <c r="A32" s="555" t="s">
        <v>219</v>
      </c>
      <c r="B32" s="268"/>
      <c r="C32" s="269" t="s">
        <v>207</v>
      </c>
      <c r="D32" s="556"/>
      <c r="E32" s="247"/>
      <c r="F32" s="248"/>
      <c r="G32" s="557"/>
      <c r="H32" s="558">
        <f>D32*E32*F32*G32</f>
        <v>0</v>
      </c>
      <c r="I32" s="312"/>
      <c r="J32" s="559">
        <f t="shared" ref="J32:J34" si="1">H32+I32</f>
        <v>0</v>
      </c>
    </row>
    <row r="33" spans="1:145" x14ac:dyDescent="0.25">
      <c r="A33" s="555" t="s">
        <v>220</v>
      </c>
      <c r="B33" s="268"/>
      <c r="C33" s="269" t="s">
        <v>209</v>
      </c>
      <c r="D33" s="556"/>
      <c r="E33" s="247"/>
      <c r="F33" s="248"/>
      <c r="G33" s="557"/>
      <c r="H33" s="558">
        <f>D33*E33*F33*G33</f>
        <v>0</v>
      </c>
      <c r="I33" s="312"/>
      <c r="J33" s="559">
        <f t="shared" si="1"/>
        <v>0</v>
      </c>
    </row>
    <row r="34" spans="1:145" x14ac:dyDescent="0.25">
      <c r="A34" s="472" t="s">
        <v>221</v>
      </c>
      <c r="B34" s="148"/>
      <c r="C34" s="149" t="s">
        <v>216</v>
      </c>
      <c r="D34" s="556"/>
      <c r="E34" s="247"/>
      <c r="F34" s="248"/>
      <c r="G34" s="560"/>
      <c r="H34" s="558">
        <f>D34*E34*F34*G34</f>
        <v>0</v>
      </c>
      <c r="I34" s="312"/>
      <c r="J34" s="559">
        <f t="shared" si="1"/>
        <v>0</v>
      </c>
    </row>
    <row r="35" spans="1:145" s="530" customFormat="1" ht="16.5" thickBot="1" x14ac:dyDescent="0.3">
      <c r="A35" s="521" t="s">
        <v>222</v>
      </c>
      <c r="B35" s="522"/>
      <c r="C35" s="522"/>
      <c r="D35" s="523"/>
      <c r="E35" s="524"/>
      <c r="F35" s="525"/>
      <c r="G35" s="526"/>
      <c r="H35" s="563">
        <f>SUM(H22:H34)</f>
        <v>5250</v>
      </c>
      <c r="I35" s="564">
        <f>SUM(I22:I34)</f>
        <v>0</v>
      </c>
      <c r="J35" s="529">
        <f>H35+I35</f>
        <v>5250</v>
      </c>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row>
    <row r="36" spans="1:145" s="506" customFormat="1" ht="21.75" customHeight="1" thickBot="1" x14ac:dyDescent="0.3">
      <c r="A36" s="565" t="s">
        <v>142</v>
      </c>
      <c r="B36" s="566"/>
      <c r="C36" s="567" t="s">
        <v>223</v>
      </c>
      <c r="D36" s="568"/>
      <c r="E36" s="569" t="s">
        <v>224</v>
      </c>
      <c r="F36" s="569" t="s">
        <v>199</v>
      </c>
      <c r="G36" s="570" t="s">
        <v>200</v>
      </c>
      <c r="H36" s="571"/>
      <c r="I36" s="572"/>
      <c r="J36" s="573"/>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row>
    <row r="37" spans="1:145" s="506" customFormat="1" ht="15.75" customHeight="1" x14ac:dyDescent="0.25">
      <c r="A37" s="574" t="s">
        <v>226</v>
      </c>
      <c r="B37" s="575"/>
      <c r="C37" s="576" t="s">
        <v>143</v>
      </c>
      <c r="D37" s="468"/>
      <c r="E37" s="469"/>
      <c r="F37" s="469"/>
      <c r="G37" s="469"/>
      <c r="H37" s="577"/>
      <c r="I37" s="578"/>
      <c r="J37" s="579"/>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row>
    <row r="38" spans="1:145" s="506" customFormat="1" ht="15.75" customHeight="1" x14ac:dyDescent="0.25">
      <c r="A38" s="580" t="s">
        <v>227</v>
      </c>
      <c r="B38" s="581"/>
      <c r="C38" s="581"/>
      <c r="D38" s="582" t="s">
        <v>286</v>
      </c>
      <c r="E38" s="583"/>
      <c r="F38" s="583"/>
      <c r="G38" s="583"/>
      <c r="H38" s="584"/>
      <c r="I38" s="539"/>
      <c r="J38" s="540"/>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row>
    <row r="39" spans="1:145" s="506" customFormat="1" ht="23.25" customHeight="1" x14ac:dyDescent="0.25">
      <c r="A39" s="472" t="s">
        <v>228</v>
      </c>
      <c r="B39" s="148"/>
      <c r="C39" s="149" t="s">
        <v>287</v>
      </c>
      <c r="D39" s="585"/>
      <c r="E39" s="586">
        <v>1</v>
      </c>
      <c r="F39" s="587">
        <v>20000</v>
      </c>
      <c r="G39" s="588">
        <v>1</v>
      </c>
      <c r="H39" s="589">
        <f>E39*F39*G39</f>
        <v>20000</v>
      </c>
      <c r="I39" s="590"/>
      <c r="J39" s="559">
        <f t="shared" ref="J39:J40" si="2">H39+I39</f>
        <v>20000</v>
      </c>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row>
    <row r="40" spans="1:145" s="506" customFormat="1" ht="31.5" x14ac:dyDescent="0.25">
      <c r="A40" s="591" t="s">
        <v>288</v>
      </c>
      <c r="B40" s="194"/>
      <c r="C40" s="149" t="s">
        <v>231</v>
      </c>
      <c r="D40" s="585"/>
      <c r="E40" s="311"/>
      <c r="F40" s="348"/>
      <c r="G40" s="592"/>
      <c r="H40" s="589">
        <f>E40*F40*G40</f>
        <v>0</v>
      </c>
      <c r="I40" s="590"/>
      <c r="J40" s="559">
        <f t="shared" si="2"/>
        <v>0</v>
      </c>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row>
    <row r="41" spans="1:145" s="506" customFormat="1" ht="16.5" thickBot="1" x14ac:dyDescent="0.3">
      <c r="A41" s="593" t="s">
        <v>236</v>
      </c>
      <c r="B41" s="594"/>
      <c r="C41" s="594" t="s">
        <v>246</v>
      </c>
      <c r="D41" s="595"/>
      <c r="E41" s="596"/>
      <c r="F41" s="597"/>
      <c r="G41" s="598"/>
      <c r="H41" s="599">
        <f>SUM(H39:H40)</f>
        <v>20000</v>
      </c>
      <c r="I41" s="600">
        <f>SUM(I39:I39)</f>
        <v>0</v>
      </c>
      <c r="J41" s="529">
        <f>H41+I41</f>
        <v>20000</v>
      </c>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row>
    <row r="42" spans="1:145" s="506" customFormat="1" ht="27" customHeight="1" thickBot="1" x14ac:dyDescent="0.3">
      <c r="A42" s="455" t="s">
        <v>144</v>
      </c>
      <c r="B42" s="502"/>
      <c r="C42" s="457" t="s">
        <v>238</v>
      </c>
      <c r="D42" s="458"/>
      <c r="E42" s="569" t="s">
        <v>224</v>
      </c>
      <c r="F42" s="601" t="s">
        <v>199</v>
      </c>
      <c r="G42" s="570" t="s">
        <v>200</v>
      </c>
      <c r="H42" s="503"/>
      <c r="I42" s="504"/>
      <c r="J42" s="50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row>
    <row r="43" spans="1:145" s="506" customFormat="1" x14ac:dyDescent="0.25">
      <c r="A43" s="602" t="s">
        <v>240</v>
      </c>
      <c r="B43" s="603"/>
      <c r="C43" s="330" t="s">
        <v>145</v>
      </c>
      <c r="D43" s="604"/>
      <c r="E43" s="605"/>
      <c r="F43" s="605"/>
      <c r="G43" s="606"/>
      <c r="H43" s="607"/>
      <c r="I43" s="608"/>
      <c r="J43" s="609"/>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row>
    <row r="44" spans="1:145" s="506" customFormat="1" x14ac:dyDescent="0.25">
      <c r="A44" s="610" t="s">
        <v>227</v>
      </c>
      <c r="B44" s="611"/>
      <c r="C44" s="611"/>
      <c r="D44" s="582" t="s">
        <v>286</v>
      </c>
      <c r="E44" s="583"/>
      <c r="F44" s="583"/>
      <c r="G44" s="583"/>
      <c r="H44" s="612"/>
      <c r="I44" s="613"/>
      <c r="J44" s="614"/>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row>
    <row r="45" spans="1:145" ht="30" customHeight="1" x14ac:dyDescent="0.25">
      <c r="A45" s="472" t="s">
        <v>241</v>
      </c>
      <c r="B45" s="148"/>
      <c r="C45" s="149" t="s">
        <v>242</v>
      </c>
      <c r="D45" s="585"/>
      <c r="E45" s="311"/>
      <c r="F45" s="348"/>
      <c r="G45" s="592"/>
      <c r="H45" s="589">
        <f>E45*F45*G45</f>
        <v>0</v>
      </c>
      <c r="I45" s="590"/>
      <c r="J45" s="559">
        <f t="shared" ref="J45:J47" si="3">H45+I45</f>
        <v>0</v>
      </c>
      <c r="K45" s="17"/>
    </row>
    <row r="46" spans="1:145" ht="18.75" customHeight="1" x14ac:dyDescent="0.25">
      <c r="A46" s="610" t="s">
        <v>227</v>
      </c>
      <c r="B46" s="611"/>
      <c r="C46" s="611"/>
      <c r="D46" s="582" t="s">
        <v>289</v>
      </c>
      <c r="E46" s="583"/>
      <c r="F46" s="583"/>
      <c r="G46" s="583"/>
      <c r="H46" s="615"/>
      <c r="I46" s="616"/>
      <c r="J46" s="617"/>
      <c r="K46" s="17"/>
    </row>
    <row r="47" spans="1:145" ht="30" customHeight="1" x14ac:dyDescent="0.25">
      <c r="A47" s="618" t="s">
        <v>290</v>
      </c>
      <c r="B47" s="619"/>
      <c r="C47" s="620" t="s">
        <v>244</v>
      </c>
      <c r="D47" s="585"/>
      <c r="E47" s="311"/>
      <c r="F47" s="348"/>
      <c r="G47" s="592"/>
      <c r="H47" s="589">
        <f>E47*F47*G47</f>
        <v>0</v>
      </c>
      <c r="I47" s="616"/>
      <c r="J47" s="559">
        <f t="shared" si="3"/>
        <v>0</v>
      </c>
      <c r="K47" s="17"/>
    </row>
    <row r="48" spans="1:145" s="14" customFormat="1" ht="16.5" thickBot="1" x14ac:dyDescent="0.3">
      <c r="A48" s="593" t="s">
        <v>245</v>
      </c>
      <c r="B48" s="594"/>
      <c r="C48" s="594" t="s">
        <v>246</v>
      </c>
      <c r="D48" s="595"/>
      <c r="E48" s="596"/>
      <c r="F48" s="597"/>
      <c r="G48" s="598"/>
      <c r="H48" s="599">
        <f>SUM(H45:H47)</f>
        <v>0</v>
      </c>
      <c r="I48" s="600">
        <f>SUM(I45:I45)</f>
        <v>0</v>
      </c>
      <c r="J48" s="529">
        <f>H48+I48</f>
        <v>0</v>
      </c>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row>
    <row r="49" spans="1:145" s="506" customFormat="1" ht="26.25" customHeight="1" thickBot="1" x14ac:dyDescent="0.3">
      <c r="A49" s="455" t="s">
        <v>146</v>
      </c>
      <c r="B49" s="502"/>
      <c r="C49" s="457" t="s">
        <v>147</v>
      </c>
      <c r="D49" s="621"/>
      <c r="E49" s="459" t="s">
        <v>225</v>
      </c>
      <c r="F49" s="531" t="s">
        <v>199</v>
      </c>
      <c r="G49" s="460" t="s">
        <v>200</v>
      </c>
      <c r="H49" s="503"/>
      <c r="I49" s="504"/>
      <c r="J49" s="50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row>
    <row r="50" spans="1:145" x14ac:dyDescent="0.25">
      <c r="A50" s="622" t="s">
        <v>247</v>
      </c>
      <c r="B50" s="623"/>
      <c r="C50" s="576" t="s">
        <v>248</v>
      </c>
      <c r="D50" s="574"/>
      <c r="E50" s="624"/>
      <c r="F50" s="625"/>
      <c r="G50" s="626"/>
      <c r="H50" s="627"/>
      <c r="I50" s="628"/>
      <c r="J50" s="629"/>
    </row>
    <row r="51" spans="1:145" x14ac:dyDescent="0.25">
      <c r="A51" s="472" t="s">
        <v>250</v>
      </c>
      <c r="B51" s="148"/>
      <c r="C51" s="376" t="s">
        <v>291</v>
      </c>
      <c r="D51" s="630"/>
      <c r="E51" s="311">
        <v>1</v>
      </c>
      <c r="F51" s="348">
        <v>50000</v>
      </c>
      <c r="G51" s="592">
        <v>1</v>
      </c>
      <c r="H51" s="631">
        <f>E51*F51*G51</f>
        <v>50000</v>
      </c>
      <c r="I51" s="632"/>
      <c r="J51" s="633">
        <f>H51+I51</f>
        <v>50000</v>
      </c>
    </row>
    <row r="52" spans="1:145" x14ac:dyDescent="0.25">
      <c r="A52" s="634" t="s">
        <v>252</v>
      </c>
      <c r="B52" s="367"/>
      <c r="C52" s="385" t="s">
        <v>253</v>
      </c>
      <c r="D52" s="635"/>
      <c r="E52" s="389"/>
      <c r="F52" s="390"/>
      <c r="G52" s="636"/>
      <c r="H52" s="637"/>
      <c r="I52" s="638"/>
      <c r="J52" s="639"/>
    </row>
    <row r="53" spans="1:145" ht="16.5" thickBot="1" x14ac:dyDescent="0.3">
      <c r="A53" s="472" t="s">
        <v>254</v>
      </c>
      <c r="B53" s="148"/>
      <c r="C53" s="376" t="s">
        <v>75</v>
      </c>
      <c r="D53" s="640"/>
      <c r="E53" s="311"/>
      <c r="F53" s="348"/>
      <c r="G53" s="592"/>
      <c r="H53" s="631">
        <f>E53*F53*G53</f>
        <v>0</v>
      </c>
      <c r="I53" s="632"/>
      <c r="J53" s="633">
        <f>H53+I53</f>
        <v>0</v>
      </c>
    </row>
    <row r="54" spans="1:145" s="14" customFormat="1" ht="16.5" thickBot="1" x14ac:dyDescent="0.3">
      <c r="A54" s="593" t="s">
        <v>256</v>
      </c>
      <c r="B54" s="594"/>
      <c r="C54" s="594"/>
      <c r="D54" s="641"/>
      <c r="E54" s="642"/>
      <c r="F54" s="643"/>
      <c r="G54" s="644"/>
      <c r="H54" s="599">
        <f>SUM(H51:H53)</f>
        <v>50000</v>
      </c>
      <c r="I54" s="645">
        <f>SUM(I51:I53)</f>
        <v>0</v>
      </c>
      <c r="J54" s="646">
        <f>H54+I54</f>
        <v>50000</v>
      </c>
      <c r="K54" s="17"/>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row>
    <row r="55" spans="1:145" s="506" customFormat="1" ht="26.25" customHeight="1" thickBot="1" x14ac:dyDescent="0.3">
      <c r="A55" s="647" t="s">
        <v>148</v>
      </c>
      <c r="B55" s="648"/>
      <c r="C55" s="649" t="s">
        <v>149</v>
      </c>
      <c r="D55" s="650"/>
      <c r="E55" s="459" t="s">
        <v>225</v>
      </c>
      <c r="F55" s="531" t="s">
        <v>199</v>
      </c>
      <c r="G55" s="460" t="s">
        <v>200</v>
      </c>
      <c r="H55" s="503"/>
      <c r="I55" s="504"/>
      <c r="J55" s="50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row>
    <row r="56" spans="1:145" x14ac:dyDescent="0.25">
      <c r="A56" s="651" t="s">
        <v>258</v>
      </c>
      <c r="B56" s="652"/>
      <c r="C56" s="653" t="s">
        <v>292</v>
      </c>
      <c r="D56" s="654"/>
      <c r="E56" s="381">
        <v>0</v>
      </c>
      <c r="F56" s="382">
        <v>0</v>
      </c>
      <c r="G56" s="655"/>
      <c r="H56" s="631">
        <f>E56*F56*G56</f>
        <v>0</v>
      </c>
      <c r="I56" s="656"/>
      <c r="J56" s="657">
        <f>H56+I56</f>
        <v>0</v>
      </c>
    </row>
    <row r="57" spans="1:145" s="14" customFormat="1" ht="16.5" thickBot="1" x14ac:dyDescent="0.3">
      <c r="A57" s="658" t="s">
        <v>259</v>
      </c>
      <c r="B57" s="659"/>
      <c r="C57" s="660"/>
      <c r="D57" s="661"/>
      <c r="E57" s="661"/>
      <c r="F57" s="661"/>
      <c r="G57" s="662"/>
      <c r="H57" s="663">
        <f>SUM(H56:H56)</f>
        <v>0</v>
      </c>
      <c r="I57" s="645">
        <f>SUM(I56:I56)</f>
        <v>0</v>
      </c>
      <c r="J57" s="646">
        <f>H57+I57</f>
        <v>0</v>
      </c>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row>
    <row r="58" spans="1:145" s="506" customFormat="1" ht="20.25" customHeight="1" thickBot="1" x14ac:dyDescent="0.3">
      <c r="A58" s="455" t="s">
        <v>150</v>
      </c>
      <c r="B58" s="502"/>
      <c r="C58" s="457" t="s">
        <v>151</v>
      </c>
      <c r="D58" s="458" t="s">
        <v>260</v>
      </c>
      <c r="E58" s="459" t="s">
        <v>225</v>
      </c>
      <c r="F58" s="531" t="s">
        <v>199</v>
      </c>
      <c r="G58" s="460" t="s">
        <v>200</v>
      </c>
      <c r="H58" s="503"/>
      <c r="I58" s="504"/>
      <c r="J58" s="50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row>
    <row r="59" spans="1:145" x14ac:dyDescent="0.25">
      <c r="A59" s="507" t="s">
        <v>261</v>
      </c>
      <c r="B59" s="213"/>
      <c r="C59" s="163" t="s">
        <v>292</v>
      </c>
      <c r="D59" s="664">
        <v>1</v>
      </c>
      <c r="E59" s="381">
        <v>100</v>
      </c>
      <c r="F59" s="382">
        <v>50.5</v>
      </c>
      <c r="G59" s="655">
        <v>1</v>
      </c>
      <c r="H59" s="631">
        <f>D59*E59*F59*G59</f>
        <v>5050</v>
      </c>
      <c r="I59" s="665"/>
      <c r="J59" s="666">
        <f t="shared" ref="J59:J64" si="4">H59+I59</f>
        <v>5050</v>
      </c>
      <c r="K59" s="17"/>
    </row>
    <row r="60" spans="1:145" x14ac:dyDescent="0.25">
      <c r="A60" s="472" t="s">
        <v>263</v>
      </c>
      <c r="B60" s="148"/>
      <c r="C60" s="149" t="s">
        <v>292</v>
      </c>
      <c r="D60" s="667"/>
      <c r="E60" s="419"/>
      <c r="F60" s="348"/>
      <c r="G60" s="592"/>
      <c r="H60" s="631"/>
      <c r="I60" s="668"/>
      <c r="J60" s="669"/>
    </row>
    <row r="61" spans="1:145" s="14" customFormat="1" ht="16.5" thickBot="1" x14ac:dyDescent="0.3">
      <c r="A61" s="593" t="s">
        <v>265</v>
      </c>
      <c r="B61" s="594"/>
      <c r="C61" s="594"/>
      <c r="D61" s="595"/>
      <c r="E61" s="596"/>
      <c r="F61" s="597"/>
      <c r="G61" s="598"/>
      <c r="H61" s="599">
        <f>SUM(H59:H60)</f>
        <v>5050</v>
      </c>
      <c r="I61" s="645">
        <f>SUM(I59:I60)</f>
        <v>0</v>
      </c>
      <c r="J61" s="646">
        <f t="shared" si="4"/>
        <v>5050</v>
      </c>
      <c r="K61" s="17"/>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row>
    <row r="62" spans="1:145" s="506" customFormat="1" x14ac:dyDescent="0.25">
      <c r="A62" s="670" t="s">
        <v>152</v>
      </c>
      <c r="B62" s="671"/>
      <c r="C62" s="672" t="s">
        <v>153</v>
      </c>
      <c r="D62" s="673"/>
      <c r="E62" s="673"/>
      <c r="F62" s="674"/>
      <c r="G62" s="675"/>
      <c r="H62" s="676">
        <f>SUM(H14,H18,H35,H41,H48,H54,H57,H61)</f>
        <v>83060</v>
      </c>
      <c r="I62" s="677">
        <f>SUM(I14,I18,I35,I41,I48,I54,I57,I61)</f>
        <v>100</v>
      </c>
      <c r="J62" s="678">
        <f>H62+I62</f>
        <v>83160</v>
      </c>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row>
    <row r="63" spans="1:145" s="506" customFormat="1" ht="36" customHeight="1" x14ac:dyDescent="0.25">
      <c r="A63" s="679" t="s">
        <v>154</v>
      </c>
      <c r="B63" s="680"/>
      <c r="C63" s="681" t="s">
        <v>344</v>
      </c>
      <c r="D63" s="681"/>
      <c r="E63" s="681"/>
      <c r="F63" s="681"/>
      <c r="G63" s="682"/>
      <c r="H63" s="683">
        <f>SUM(H62*0.15)</f>
        <v>12459</v>
      </c>
      <c r="I63" s="684">
        <v>0</v>
      </c>
      <c r="J63" s="685">
        <f t="shared" si="4"/>
        <v>12459</v>
      </c>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row>
    <row r="64" spans="1:145" s="506" customFormat="1" ht="16.5" thickBot="1" x14ac:dyDescent="0.3">
      <c r="A64" s="686" t="s">
        <v>156</v>
      </c>
      <c r="B64" s="687"/>
      <c r="C64" s="688" t="s">
        <v>293</v>
      </c>
      <c r="D64" s="689" t="s">
        <v>267</v>
      </c>
      <c r="E64" s="690"/>
      <c r="F64" s="691"/>
      <c r="G64" s="692"/>
      <c r="H64" s="693">
        <f>SUM(H62:H63)</f>
        <v>95519</v>
      </c>
      <c r="I64" s="694">
        <f>SUM(I62:I63)</f>
        <v>100</v>
      </c>
      <c r="J64" s="695">
        <f t="shared" si="4"/>
        <v>95619</v>
      </c>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row>
    <row r="65" spans="1:10" x14ac:dyDescent="0.25">
      <c r="A65" s="29"/>
      <c r="B65" s="29"/>
      <c r="C65" s="29"/>
      <c r="D65" s="29"/>
      <c r="E65" s="29"/>
      <c r="F65" s="29"/>
      <c r="G65" s="29"/>
      <c r="H65" s="29"/>
      <c r="I65" s="29"/>
      <c r="J65" s="29"/>
    </row>
  </sheetData>
  <mergeCells count="68">
    <mergeCell ref="D43:G43"/>
    <mergeCell ref="H43:J43"/>
    <mergeCell ref="A44:C44"/>
    <mergeCell ref="D44:G44"/>
    <mergeCell ref="A46:C46"/>
    <mergeCell ref="D46:G46"/>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H9:J9"/>
    <mergeCell ref="H21:J21"/>
    <mergeCell ref="A21:C21"/>
    <mergeCell ref="H20:J20"/>
    <mergeCell ref="H25:J25"/>
    <mergeCell ref="D21:G21"/>
    <mergeCell ref="A17:B17"/>
    <mergeCell ref="A10:B10"/>
    <mergeCell ref="A11:B11"/>
    <mergeCell ref="A13:B13"/>
    <mergeCell ref="A14:C14"/>
    <mergeCell ref="A16:B16"/>
    <mergeCell ref="D9:G9"/>
    <mergeCell ref="A61:C61"/>
    <mergeCell ref="C63:G63"/>
    <mergeCell ref="A65:J65"/>
    <mergeCell ref="A53:B53"/>
    <mergeCell ref="A54:C54"/>
    <mergeCell ref="A56:B56"/>
    <mergeCell ref="A59:B59"/>
    <mergeCell ref="A60:B60"/>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1:J1"/>
    <mergeCell ref="A2:J2"/>
    <mergeCell ref="A3:J3"/>
    <mergeCell ref="A4:J4"/>
    <mergeCell ref="A6:C7"/>
    <mergeCell ref="D6:G6"/>
    <mergeCell ref="H6:H7"/>
    <mergeCell ref="I6:I7"/>
    <mergeCell ref="J6:J7"/>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C37"/>
  <sheetViews>
    <sheetView tabSelected="1" zoomScaleNormal="100" workbookViewId="0">
      <selection activeCell="G20" sqref="G20"/>
    </sheetView>
  </sheetViews>
  <sheetFormatPr defaultColWidth="14.42578125" defaultRowHeight="15" x14ac:dyDescent="0.25"/>
  <cols>
    <col min="1" max="1" width="14.42578125" style="697"/>
    <col min="2" max="2" width="63.28515625" style="697" customWidth="1"/>
    <col min="3" max="3" width="17.140625" style="697" customWidth="1"/>
    <col min="4" max="16384" width="14.42578125" style="697"/>
  </cols>
  <sheetData>
    <row r="1" spans="1:3" ht="15.75" x14ac:dyDescent="0.25">
      <c r="A1" s="109" t="s">
        <v>294</v>
      </c>
      <c r="B1" s="696"/>
      <c r="C1" s="696"/>
    </row>
    <row r="2" spans="1:3" ht="15.75" x14ac:dyDescent="0.25">
      <c r="A2" s="698" t="s">
        <v>295</v>
      </c>
      <c r="B2" s="696"/>
      <c r="C2" s="696"/>
    </row>
    <row r="3" spans="1:3" ht="15.75" x14ac:dyDescent="0.25">
      <c r="A3" s="698" t="s">
        <v>295</v>
      </c>
      <c r="B3" s="696"/>
      <c r="C3" s="696"/>
    </row>
    <row r="4" spans="1:3" ht="15.75" x14ac:dyDescent="0.25">
      <c r="A4" s="698"/>
      <c r="B4" s="696"/>
      <c r="C4" s="696"/>
    </row>
    <row r="5" spans="1:3" ht="15.75" x14ac:dyDescent="0.25">
      <c r="A5" s="28" t="s">
        <v>296</v>
      </c>
      <c r="B5" s="11"/>
      <c r="C5" s="699"/>
    </row>
    <row r="6" spans="1:3" ht="15.75" x14ac:dyDescent="0.25">
      <c r="A6" s="700" t="s">
        <v>297</v>
      </c>
      <c r="B6" s="28" t="s">
        <v>298</v>
      </c>
      <c r="C6" s="11"/>
    </row>
    <row r="7" spans="1:3" ht="15.75" x14ac:dyDescent="0.25">
      <c r="A7" s="11"/>
      <c r="B7" s="11" t="s">
        <v>299</v>
      </c>
      <c r="C7" s="701">
        <v>0</v>
      </c>
    </row>
    <row r="8" spans="1:3" ht="15.75" x14ac:dyDescent="0.25">
      <c r="A8" s="11"/>
      <c r="B8" s="11"/>
      <c r="C8" s="11"/>
    </row>
    <row r="9" spans="1:3" ht="15.75" x14ac:dyDescent="0.25">
      <c r="A9" s="700" t="s">
        <v>300</v>
      </c>
      <c r="B9" s="28" t="s">
        <v>301</v>
      </c>
      <c r="C9" s="11"/>
    </row>
    <row r="10" spans="1:3" ht="15.75" x14ac:dyDescent="0.25">
      <c r="A10" s="11"/>
      <c r="B10" s="11" t="s">
        <v>302</v>
      </c>
      <c r="C10" s="701">
        <v>0</v>
      </c>
    </row>
    <row r="11" spans="1:3" ht="15.75" x14ac:dyDescent="0.25">
      <c r="A11" s="11"/>
      <c r="B11" s="11"/>
      <c r="C11" s="699"/>
    </row>
    <row r="12" spans="1:3" ht="15.75" x14ac:dyDescent="0.25">
      <c r="A12" s="700" t="s">
        <v>303</v>
      </c>
      <c r="B12" s="28" t="s">
        <v>304</v>
      </c>
      <c r="C12" s="699"/>
    </row>
    <row r="13" spans="1:3" ht="15.75" x14ac:dyDescent="0.25">
      <c r="A13" s="11"/>
      <c r="B13" s="11" t="s">
        <v>305</v>
      </c>
      <c r="C13" s="701">
        <v>0</v>
      </c>
    </row>
    <row r="14" spans="1:3" ht="15.75" x14ac:dyDescent="0.25">
      <c r="A14" s="11"/>
      <c r="B14" s="11"/>
      <c r="C14" s="699"/>
    </row>
    <row r="15" spans="1:3" ht="15.75" x14ac:dyDescent="0.25">
      <c r="A15" s="700" t="s">
        <v>306</v>
      </c>
      <c r="B15" s="28" t="s">
        <v>307</v>
      </c>
      <c r="C15" s="699"/>
    </row>
    <row r="16" spans="1:3" ht="15.75" x14ac:dyDescent="0.25">
      <c r="A16" s="11"/>
      <c r="B16" s="11" t="s">
        <v>308</v>
      </c>
      <c r="C16" s="701">
        <v>0</v>
      </c>
    </row>
    <row r="17" spans="1:3" ht="15.75" x14ac:dyDescent="0.25">
      <c r="A17" s="11"/>
      <c r="B17" s="11" t="s">
        <v>309</v>
      </c>
      <c r="C17" s="701">
        <v>0</v>
      </c>
    </row>
    <row r="18" spans="1:3" ht="15.75" x14ac:dyDescent="0.25">
      <c r="A18" s="11"/>
      <c r="B18" s="11"/>
      <c r="C18" s="699"/>
    </row>
    <row r="19" spans="1:3" ht="15.75" x14ac:dyDescent="0.25">
      <c r="A19" s="700" t="s">
        <v>310</v>
      </c>
      <c r="B19" s="28" t="s">
        <v>311</v>
      </c>
      <c r="C19" s="11"/>
    </row>
    <row r="20" spans="1:3" ht="15.75" x14ac:dyDescent="0.25">
      <c r="A20" s="11"/>
      <c r="B20" s="11" t="s">
        <v>312</v>
      </c>
      <c r="C20" s="701">
        <v>0</v>
      </c>
    </row>
    <row r="21" spans="1:3" ht="15.75" x14ac:dyDescent="0.25">
      <c r="A21" s="11"/>
      <c r="B21" s="11"/>
      <c r="C21" s="699"/>
    </row>
    <row r="22" spans="1:3" ht="15.75" x14ac:dyDescent="0.25">
      <c r="A22" s="700" t="s">
        <v>313</v>
      </c>
      <c r="B22" s="28" t="s">
        <v>314</v>
      </c>
      <c r="C22" s="701">
        <v>0</v>
      </c>
    </row>
    <row r="23" spans="1:3" ht="15.75" x14ac:dyDescent="0.25">
      <c r="A23" s="11"/>
      <c r="B23" s="11"/>
      <c r="C23" s="699"/>
    </row>
    <row r="24" spans="1:3" ht="15.75" x14ac:dyDescent="0.25">
      <c r="A24" s="28" t="s">
        <v>315</v>
      </c>
      <c r="B24" s="11"/>
      <c r="C24" s="699"/>
    </row>
    <row r="25" spans="1:3" ht="15.75" x14ac:dyDescent="0.25">
      <c r="A25" s="11"/>
      <c r="B25" s="11" t="s">
        <v>143</v>
      </c>
      <c r="C25" s="701">
        <f>'[1]2. Detailed Budget'!J81</f>
        <v>0</v>
      </c>
    </row>
    <row r="26" spans="1:3" ht="15.75" x14ac:dyDescent="0.25">
      <c r="A26" s="11"/>
      <c r="B26" s="11" t="s">
        <v>316</v>
      </c>
      <c r="C26" s="701">
        <v>0</v>
      </c>
    </row>
    <row r="27" spans="1:3" ht="15.75" x14ac:dyDescent="0.25">
      <c r="A27" s="11"/>
      <c r="B27" s="11" t="s">
        <v>317</v>
      </c>
      <c r="C27" s="701">
        <v>0</v>
      </c>
    </row>
    <row r="28" spans="1:3" ht="15.75" x14ac:dyDescent="0.25">
      <c r="A28" s="11"/>
      <c r="B28" s="11" t="s">
        <v>318</v>
      </c>
      <c r="C28" s="701">
        <v>0</v>
      </c>
    </row>
    <row r="29" spans="1:3" ht="15.75" x14ac:dyDescent="0.25">
      <c r="A29" s="11"/>
      <c r="B29" s="11" t="s">
        <v>319</v>
      </c>
      <c r="C29" s="701">
        <v>0</v>
      </c>
    </row>
    <row r="30" spans="1:3" ht="15.75" x14ac:dyDescent="0.25">
      <c r="A30" s="11"/>
      <c r="B30" s="11" t="s">
        <v>320</v>
      </c>
      <c r="C30" s="701">
        <v>0</v>
      </c>
    </row>
    <row r="31" spans="1:3" ht="15.75" x14ac:dyDescent="0.25">
      <c r="A31" s="11"/>
      <c r="B31" s="11" t="s">
        <v>321</v>
      </c>
      <c r="C31" s="701">
        <v>0</v>
      </c>
    </row>
    <row r="32" spans="1:3" ht="15.75" x14ac:dyDescent="0.25">
      <c r="A32" s="11"/>
      <c r="B32" s="11" t="s">
        <v>322</v>
      </c>
      <c r="C32" s="701">
        <v>0</v>
      </c>
    </row>
    <row r="33" spans="1:3" ht="15.75" x14ac:dyDescent="0.25">
      <c r="A33" s="11"/>
      <c r="B33" s="11"/>
      <c r="C33" s="702"/>
    </row>
    <row r="34" spans="1:3" ht="15.75" x14ac:dyDescent="0.25">
      <c r="A34" s="28" t="s">
        <v>323</v>
      </c>
      <c r="B34" s="11"/>
      <c r="C34" s="703">
        <f>SUM(C7:C22)-SUM(C25:C32)</f>
        <v>0</v>
      </c>
    </row>
    <row r="35" spans="1:3" ht="16.5" thickBot="1" x14ac:dyDescent="0.3">
      <c r="A35" s="28" t="s">
        <v>324</v>
      </c>
      <c r="B35" s="11"/>
      <c r="C35" s="704">
        <f>C34*0.15</f>
        <v>0</v>
      </c>
    </row>
    <row r="36" spans="1:3" ht="16.5" thickTop="1" x14ac:dyDescent="0.25">
      <c r="A36" s="11"/>
      <c r="B36" s="11"/>
      <c r="C36" s="699"/>
    </row>
    <row r="37" spans="1:3" x14ac:dyDescent="0.25">
      <c r="B37" s="70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659d22fd-509b-4908-8f3b-2e8521d26fc4">Pre-Award</DocumentType>
    <MediaServiceAutoTags xmlns="659d22fd-509b-4908-8f3b-2e8521d26fc4" xsi:nil="true"/>
    <_dlc_DocId xmlns="fe8160cf-c721-4d0d-b534-4ec383ad3864">CJJ2VP22EVYV-601642731-68</_dlc_DocId>
    <_dlc_DocIdUrl xmlns="fe8160cf-c721-4d0d-b534-4ec383ad3864">
      <Url>https://usdos.sharepoint.com/sites/GA/AQM/insideAQM/AQM-Grants/_layouts/15/DocIdRedir.aspx?ID=CJJ2VP22EVYV-601642731-68</Url>
      <Description>CJJ2VP22EVYV-601642731-68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715128EA192F6468D6A6D3E7818276E" ma:contentTypeVersion="12" ma:contentTypeDescription="Create a new document." ma:contentTypeScope="" ma:versionID="8150b8ddfb30c7684d9119dcb4da7fda">
  <xsd:schema xmlns:xsd="http://www.w3.org/2001/XMLSchema" xmlns:xs="http://www.w3.org/2001/XMLSchema" xmlns:p="http://schemas.microsoft.com/office/2006/metadata/properties" xmlns:ns2="659d22fd-509b-4908-8f3b-2e8521d26fc4" xmlns:ns3="fe8160cf-c721-4d0d-b534-4ec383ad3864" xmlns:ns4="d752bb60-2dca-4bf9-b05c-5559db42a915" targetNamespace="http://schemas.microsoft.com/office/2006/metadata/properties" ma:root="true" ma:fieldsID="6ac6f73bbfec1ae227a7faf53e8bdb94" ns2:_="" ns3:_="" ns4:_="">
    <xsd:import namespace="659d22fd-509b-4908-8f3b-2e8521d26fc4"/>
    <xsd:import namespace="fe8160cf-c721-4d0d-b534-4ec383ad3864"/>
    <xsd:import namespace="d752bb60-2dca-4bf9-b05c-5559db42a915"/>
    <xsd:element name="properties">
      <xsd:complexType>
        <xsd:sequence>
          <xsd:element name="documentManagement">
            <xsd:complexType>
              <xsd:all>
                <xsd:element ref="ns2:DocumentType" minOccurs="0"/>
                <xsd:element ref="ns3:_dlc_DocId" minOccurs="0"/>
                <xsd:element ref="ns3:_dlc_DocIdUrl" minOccurs="0"/>
                <xsd:element ref="ns3:_dlc_DocIdPersistId" minOccurs="0"/>
                <xsd:element ref="ns2:MediaServiceAutoTags" minOccurs="0"/>
                <xsd:element ref="ns4:SharedWithUsers" minOccurs="0"/>
                <xsd:element ref="ns4:SharedWithDetail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22fd-509b-4908-8f3b-2e8521d26fc4" elementFormDefault="qualified">
    <xsd:import namespace="http://schemas.microsoft.com/office/2006/documentManagement/types"/>
    <xsd:import namespace="http://schemas.microsoft.com/office/infopath/2007/PartnerControls"/>
    <xsd:element name="DocumentType" ma:index="2" nillable="true" ma:displayName="Document Library" ma:format="Dropdown" ma:internalName="DocumentType" ma:readOnly="false">
      <xsd:simpleType>
        <xsd:union memberTypes="dms:Text">
          <xsd:simpleType>
            <xsd:restriction base="dms:Choice">
              <xsd:enumeration value="AQM Action Memos"/>
              <xsd:enumeration value="Checklists"/>
              <xsd:enumeration value="Closeout"/>
              <xsd:enumeration value="Branch Organization"/>
              <xsd:enumeration value="Policy Documents"/>
              <xsd:enumeration value="Pre-Award"/>
              <xsd:enumeration value="Reporting"/>
              <xsd:enumeration value="SOPs"/>
              <xsd:enumeration value="Post-Award Implementation"/>
              <xsd:enumeration value="Grants Policy Office"/>
            </xsd:restriction>
          </xsd:simpleType>
        </xsd:union>
      </xsd:simpleType>
    </xsd:element>
    <xsd:element name="MediaServiceAutoTags" ma:index="12" nillable="true" ma:displayName="Tags" ma:internalName="MediaServiceAutoTags" ma:readOnly="false">
      <xsd:simpleType>
        <xsd:restriction base="dms:Text"/>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8160cf-c721-4d0d-b534-4ec383ad3864" elementFormDefault="qualified">
    <xsd:import namespace="http://schemas.microsoft.com/office/2006/documentManagement/types"/>
    <xsd:import namespace="http://schemas.microsoft.com/office/infopath/2007/PartnerControls"/>
    <xsd:element name="_dlc_DocId" ma:index="5" nillable="true" ma:displayName="Document ID Value" ma:description="The value of the document ID assigned to this item." ma:indexed="true" ma:internalName="_dlc_DocId" ma:readOnly="true">
      <xsd:simpleType>
        <xsd:restriction base="dms:Text"/>
      </xsd:simpleType>
    </xsd:element>
    <xsd:element name="_dlc_DocIdUrl" ma:index="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752bb60-2dca-4bf9-b05c-5559db42a9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D796CB-DA90-48B5-9B0E-7E207E10AAA5}">
  <ds:schemaRefs>
    <ds:schemaRef ds:uri="http://schemas.microsoft.com/office/2006/metadata/properties"/>
    <ds:schemaRef ds:uri="http://schemas.microsoft.com/office/infopath/2007/PartnerControls"/>
    <ds:schemaRef ds:uri="659d22fd-509b-4908-8f3b-2e8521d26fc4"/>
    <ds:schemaRef ds:uri="fe8160cf-c721-4d0d-b534-4ec383ad3864"/>
  </ds:schemaRefs>
</ds:datastoreItem>
</file>

<file path=customXml/itemProps2.xml><?xml version="1.0" encoding="utf-8"?>
<ds:datastoreItem xmlns:ds="http://schemas.openxmlformats.org/officeDocument/2006/customXml" ds:itemID="{BCD9D10F-4865-4E6B-BE62-F29E01FC57C1}">
  <ds:schemaRefs>
    <ds:schemaRef ds:uri="http://schemas.microsoft.com/sharepoint/v3/contenttype/forms"/>
  </ds:schemaRefs>
</ds:datastoreItem>
</file>

<file path=customXml/itemProps3.xml><?xml version="1.0" encoding="utf-8"?>
<ds:datastoreItem xmlns:ds="http://schemas.openxmlformats.org/officeDocument/2006/customXml" ds:itemID="{4B73EC40-B1B6-494A-93F6-92D200389E7C}">
  <ds:schemaRefs>
    <ds:schemaRef ds:uri="http://schemas.microsoft.com/sharepoint/events"/>
  </ds:schemaRefs>
</ds:datastoreItem>
</file>

<file path=customXml/itemProps4.xml><?xml version="1.0" encoding="utf-8"?>
<ds:datastoreItem xmlns:ds="http://schemas.openxmlformats.org/officeDocument/2006/customXml" ds:itemID="{18FEC592-D509-44B0-AE3F-36ADFF959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d22fd-509b-4908-8f3b-2e8521d26fc4"/>
    <ds:schemaRef ds:uri="fe8160cf-c721-4d0d-b534-4ec383ad3864"/>
    <ds:schemaRef ds:uri="d752bb60-2dca-4bf9-b05c-5559db42a9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Budget Guidelines</vt:lpstr>
      <vt:lpstr>2. Summary Budget Template</vt:lpstr>
      <vt:lpstr>3. Detailed Budget Template</vt:lpstr>
      <vt:lpstr>SubRecipient Budget (if apl.)</vt:lpstr>
      <vt:lpstr>MTDC Calculation</vt:lpstr>
      <vt:lpstr>'2. Summary Budget Template'!Print_Area</vt:lpstr>
      <vt:lpstr>'3. Detailed Budget Template'!Print_Area</vt:lpstr>
      <vt:lpstr>'MTDC Calculation'!Print_Area</vt:lpstr>
      <vt:lpstr>'SubRecipient Budget (if apl.)'!Print_Area</vt:lpstr>
      <vt:lpstr>'3. Detailed Budget Template'!Print_Titles</vt:lpstr>
      <vt:lpstr>'SubRecipient Budget (if apl.)'!Print_Titles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Arroyo, Christine E</cp:lastModifiedBy>
  <cp:revision/>
  <dcterms:created xsi:type="dcterms:W3CDTF">2011-04-25T16:36:39Z</dcterms:created>
  <dcterms:modified xsi:type="dcterms:W3CDTF">2026-07-01T16:54:26Z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0x0101003715128EA192F6468D6A6D3E7818276E</vt:lpwstr>
  </property>
  <property fmtid="{D5CDD505-2E9C-101B-9397-08002B2CF9AE}" pid="3" name="_dlc_DocIdItemGuid">
    <vt:lpwstr>abb14f81-fdfa-445f-b922-aca1174f0926</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